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05"/>
  <workbookPr/>
  <mc:AlternateContent xmlns:mc="http://schemas.openxmlformats.org/markup-compatibility/2006">
    <mc:Choice Requires="x15">
      <x15ac:absPath xmlns:x15ac="http://schemas.microsoft.com/office/spreadsheetml/2010/11/ac" url="D:\Users\gustavopizzicola\Ministério Público do Estado de São Paulo\LICITA��ES - Documentos\RELATÓRIO\"/>
    </mc:Choice>
  </mc:AlternateContent>
  <xr:revisionPtr revIDLastSave="1" documentId="11_1CAB0F299957FD141D64CE284D99E00CB6FEF65A" xr6:coauthVersionLast="40" xr6:coauthVersionMax="40" xr10:uidLastSave="{06C81A82-11AF-4E52-9251-57B2C6782104}"/>
  <bookViews>
    <workbookView xWindow="0" yWindow="0" windowWidth="28800" windowHeight="14685" xr2:uid="{00000000-000D-0000-FFFF-FFFF00000000}"/>
  </bookViews>
  <sheets>
    <sheet name="Processos" sheetId="1" r:id="rId1"/>
  </sheets>
  <definedNames>
    <definedName name="_xlnm._FilterDatabase" localSheetId="0" hidden="1">Processos!#REF!</definedName>
    <definedName name="_xlnm.Print_Titles" localSheetId="0">Processos!$3:$3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ela_query_906fb2bf-17d1-4cd3-ad2d-280eee223d40" name="Tabela_query" connection="Consulta - Tabela_query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69" i="1" l="1"/>
  <c r="M99" i="1"/>
  <c r="M98" i="1"/>
  <c r="M107" i="1"/>
  <c r="M108" i="1"/>
  <c r="M109" i="1"/>
  <c r="M110" i="1"/>
  <c r="M111" i="1"/>
  <c r="M112" i="1"/>
  <c r="M114" i="1"/>
  <c r="M115" i="1"/>
  <c r="M116" i="1"/>
  <c r="M106" i="1"/>
  <c r="M102" i="1"/>
  <c r="M104" i="1"/>
  <c r="M105" i="1"/>
  <c r="M100" i="1"/>
  <c r="M101" i="1"/>
  <c r="M97" i="1"/>
  <c r="M96" i="1"/>
  <c r="M95" i="1"/>
  <c r="M89" i="1"/>
  <c r="M90" i="1"/>
  <c r="M91" i="1"/>
  <c r="M92" i="1"/>
  <c r="M93" i="1"/>
  <c r="M94" i="1"/>
  <c r="M85" i="1"/>
  <c r="M86" i="1"/>
  <c r="M87" i="1"/>
  <c r="M88" i="1"/>
  <c r="M83" i="1"/>
  <c r="M84" i="1"/>
  <c r="M79" i="1"/>
  <c r="M80" i="1"/>
  <c r="M81" i="1"/>
  <c r="M82" i="1"/>
  <c r="M78" i="1"/>
  <c r="M77" i="1"/>
  <c r="M76" i="1"/>
  <c r="L62" i="1"/>
  <c r="L58" i="1"/>
  <c r="M58" i="1"/>
  <c r="L57" i="1"/>
  <c r="M57" i="1"/>
  <c r="L56" i="1"/>
  <c r="M74" i="1"/>
  <c r="M75" i="1"/>
  <c r="M64" i="1"/>
  <c r="M65" i="1"/>
  <c r="M66" i="1"/>
  <c r="M67" i="1"/>
  <c r="M68" i="1"/>
  <c r="M70" i="1"/>
  <c r="M71" i="1"/>
  <c r="M72" i="1"/>
  <c r="M59" i="1"/>
  <c r="M60" i="1"/>
  <c r="M61" i="1"/>
  <c r="M62" i="1"/>
  <c r="L52" i="1"/>
  <c r="L51" i="1"/>
  <c r="L50" i="1"/>
  <c r="L47" i="1"/>
  <c r="M47" i="1"/>
  <c r="L40" i="1"/>
  <c r="M40" i="1"/>
  <c r="L39" i="1"/>
  <c r="M50" i="1"/>
  <c r="M51" i="1"/>
  <c r="M52" i="1"/>
  <c r="M53" i="1"/>
  <c r="M54" i="1"/>
  <c r="M55" i="1"/>
  <c r="M56" i="1"/>
  <c r="M49" i="1"/>
  <c r="M33" i="1"/>
  <c r="M35" i="1"/>
  <c r="M36" i="1"/>
  <c r="M37" i="1"/>
  <c r="M38" i="1"/>
  <c r="M39" i="1"/>
  <c r="M41" i="1"/>
  <c r="M42" i="1"/>
  <c r="M43" i="1"/>
  <c r="M44" i="1"/>
  <c r="M45" i="1"/>
  <c r="M46" i="1"/>
  <c r="M48" i="1"/>
  <c r="M32" i="1"/>
  <c r="M21" i="1"/>
  <c r="M22" i="1"/>
  <c r="M23" i="1"/>
  <c r="M24" i="1"/>
  <c r="M25" i="1"/>
  <c r="M26" i="1"/>
  <c r="M27" i="1"/>
  <c r="M28" i="1"/>
  <c r="M29" i="1"/>
  <c r="M19" i="1"/>
  <c r="M20" i="1"/>
  <c r="M16" i="1"/>
  <c r="M17" i="1"/>
  <c r="M18" i="1"/>
  <c r="M15" i="1"/>
  <c r="M14" i="1"/>
  <c r="M13" i="1"/>
  <c r="L7" i="1"/>
  <c r="M7" i="1"/>
  <c r="M5" i="1"/>
  <c r="M6" i="1"/>
  <c r="M8" i="1"/>
  <c r="M9" i="1"/>
  <c r="M10" i="1"/>
  <c r="M11" i="1"/>
  <c r="M12" i="1"/>
  <c r="M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sulta - Tabela_query" description="Conexão com a consulta 'Tabela_query' na pasta de trabalho." type="100" refreshedVersion="6" minRefreshableVersion="5">
    <extLst>
      <ext xmlns:x15="http://schemas.microsoft.com/office/spreadsheetml/2010/11/main" uri="{DE250136-89BD-433C-8126-D09CA5730AF9}">
        <x15:connection id="2875c128-ed59-48a1-bece-1b840ce89b62" usedByAddin="1"/>
      </ext>
    </extLst>
  </connection>
  <connection id="2" xr16:uid="{00000000-0015-0000-FFFF-FFFF01000000}" keepAlive="1" name="ThisWorkbookDataModel" description="Modelo de Dados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<sst xmlns="http://schemas.openxmlformats.org/spreadsheetml/2006/main" count="1052" uniqueCount="428">
  <si>
    <t>LICITAÇÕES</t>
  </si>
  <si>
    <t>RECURSOS</t>
  </si>
  <si>
    <t>PROCESSO</t>
  </si>
  <si>
    <t>MODALIDADE</t>
  </si>
  <si>
    <t>NÚMERO</t>
  </si>
  <si>
    <t>OC</t>
  </si>
  <si>
    <t>OBJETO</t>
  </si>
  <si>
    <t>ÁREA RESPONSÁVEL</t>
  </si>
  <si>
    <t>REGISTRO DE PREÇOS (S/N)</t>
  </si>
  <si>
    <t>ABERTURA</t>
  </si>
  <si>
    <t>TÉRMINO</t>
  </si>
  <si>
    <t>PREVISTO</t>
  </si>
  <si>
    <t>FECHAMENTO</t>
  </si>
  <si>
    <t>ECONOMIA</t>
  </si>
  <si>
    <t>STATUS</t>
  </si>
  <si>
    <t>DG</t>
  </si>
  <si>
    <t>059/2018-DG</t>
  </si>
  <si>
    <t>Pregão Eletrônico</t>
  </si>
  <si>
    <t>001/2018</t>
  </si>
  <si>
    <t>270101000012018OC00002</t>
  </si>
  <si>
    <t>Fornecimento de água mineral em garrafões para as Promotorias de Agudos e regiões</t>
  </si>
  <si>
    <t>Área de Compras</t>
  </si>
  <si>
    <t>N</t>
  </si>
  <si>
    <t xml:space="preserve">Concluído </t>
  </si>
  <si>
    <t>FED</t>
  </si>
  <si>
    <t>063/2017-FED</t>
  </si>
  <si>
    <t>Concorrência</t>
  </si>
  <si>
    <t>002/2017</t>
  </si>
  <si>
    <t>-</t>
  </si>
  <si>
    <t>Contratação de empresa especializada para construção da Promotoria de Taubaté</t>
  </si>
  <si>
    <t>Centro de Engenharia</t>
  </si>
  <si>
    <t>072/2018-DG</t>
  </si>
  <si>
    <t>Convite Eletrônico</t>
  </si>
  <si>
    <t>270101000012018OC00001</t>
  </si>
  <si>
    <t>Aquisição de faixa postural lombar</t>
  </si>
  <si>
    <t>082/2018-DG</t>
  </si>
  <si>
    <t>002/2018</t>
  </si>
  <si>
    <t>270101000012018OC00005</t>
  </si>
  <si>
    <t>Manutenção em elevador na cidade de Barueri</t>
  </si>
  <si>
    <t>086/2018-DG</t>
  </si>
  <si>
    <t>003/2018</t>
  </si>
  <si>
    <t>270101000012018OC00007</t>
  </si>
  <si>
    <t>Higiene e limpeza</t>
  </si>
  <si>
    <t>S</t>
  </si>
  <si>
    <t>CE</t>
  </si>
  <si>
    <t>013/2018-CE</t>
  </si>
  <si>
    <t>005/2018</t>
  </si>
  <si>
    <t xml:space="preserve">270031000012018OC00003  </t>
  </si>
  <si>
    <t>Materiais descartáveis e garrafas térmicas</t>
  </si>
  <si>
    <t>195/2018-DG</t>
  </si>
  <si>
    <t>004/2018</t>
  </si>
  <si>
    <t>270101000012018OC00012</t>
  </si>
  <si>
    <t>Seguro para os bens móveis e imóveis da Instituição</t>
  </si>
  <si>
    <t>100/2018-DG</t>
  </si>
  <si>
    <t>006/2018</t>
  </si>
  <si>
    <t>270101000012018OC00009</t>
  </si>
  <si>
    <t>Aquisição de açúcar</t>
  </si>
  <si>
    <t>055/2018-DG</t>
  </si>
  <si>
    <t>007/2018</t>
  </si>
  <si>
    <t>270101000012018OC00010</t>
  </si>
  <si>
    <t>Aquisição de envelopes personalizados</t>
  </si>
  <si>
    <t>098/2018-DG</t>
  </si>
  <si>
    <t>008/2018</t>
  </si>
  <si>
    <t>270101000012018OC00013</t>
  </si>
  <si>
    <t>Aquisição de papéis sulfite</t>
  </si>
  <si>
    <t>087/2018-DG</t>
  </si>
  <si>
    <t>009/2018</t>
  </si>
  <si>
    <t>270101000012018OC00032</t>
  </si>
  <si>
    <t>Contratação de seguro para veículos pertencentes à frota da Instituição</t>
  </si>
  <si>
    <t>Departamento de Administração</t>
  </si>
  <si>
    <t>180/2018-DG</t>
  </si>
  <si>
    <t>010/2018</t>
  </si>
  <si>
    <t>270101000012018OC00015</t>
  </si>
  <si>
    <t>Registro de preço para aquisição de óleo lubrificante</t>
  </si>
  <si>
    <t>204/2018-DG</t>
  </si>
  <si>
    <t>011/2018</t>
  </si>
  <si>
    <t>270101000012018OC00017</t>
  </si>
  <si>
    <t>Aquisição de suprimentos de escritório</t>
  </si>
  <si>
    <t>092/2018-DG</t>
  </si>
  <si>
    <t>012/2018</t>
  </si>
  <si>
    <t>270101000012018OC00019</t>
  </si>
  <si>
    <t>Prestação de serviços de manutenção preventiva e corretiva em elevadores</t>
  </si>
  <si>
    <t>184/2018-DG</t>
  </si>
  <si>
    <t>013/2018</t>
  </si>
  <si>
    <t>270101000012018OC00021</t>
  </si>
  <si>
    <t>Aquisição de pneus</t>
  </si>
  <si>
    <t>217/2018-DG</t>
  </si>
  <si>
    <t>014/2018</t>
  </si>
  <si>
    <t>270101000012018OC00024</t>
  </si>
  <si>
    <t>Fornecimento de água mineral em garrafões para a Área Regional de Presidente Prudente</t>
  </si>
  <si>
    <t>074/2018-DG</t>
  </si>
  <si>
    <t>015/2018</t>
  </si>
  <si>
    <t>270101000012018OC00033</t>
  </si>
  <si>
    <t>Equipamentos de informática</t>
  </si>
  <si>
    <t>CTIC</t>
  </si>
  <si>
    <t>010/2018-FED</t>
  </si>
  <si>
    <t>Tomada de Preços</t>
  </si>
  <si>
    <t>Reforma e adequação Jaboticabal</t>
  </si>
  <si>
    <t>009/2018-FED</t>
  </si>
  <si>
    <t>Reforma e adequação Buritama</t>
  </si>
  <si>
    <t>215/2018-DG</t>
  </si>
  <si>
    <t>016/2018</t>
  </si>
  <si>
    <t>270101000012018OC00029</t>
  </si>
  <si>
    <t>Suprimentos de escritório</t>
  </si>
  <si>
    <t>185/2018-DG</t>
  </si>
  <si>
    <t>017/2018</t>
  </si>
  <si>
    <t>270101000012018OC00027</t>
  </si>
  <si>
    <t>Contratação de empresa para confecção de pastas</t>
  </si>
  <si>
    <t>017/2018-CE</t>
  </si>
  <si>
    <t>018/2018</t>
  </si>
  <si>
    <t>270031000012018OC00005</t>
  </si>
  <si>
    <t>Aquisição de materiais e suprimentos para escritório para a ESMP</t>
  </si>
  <si>
    <t>196/2018-DG</t>
  </si>
  <si>
    <t>019/2018</t>
  </si>
  <si>
    <t>270101000012018OC00025</t>
  </si>
  <si>
    <t>Aquisição de materiais de manutenção e ferramentas diversas</t>
  </si>
  <si>
    <t>203/2018-DG</t>
  </si>
  <si>
    <t>020/2018</t>
  </si>
  <si>
    <t>270101000012018OC00028</t>
  </si>
  <si>
    <t xml:space="preserve">Contratação de empresa para fornecimento de água mineral natural (Andradina e outros) </t>
  </si>
  <si>
    <t>015/2018-CE</t>
  </si>
  <si>
    <t>021/2018</t>
  </si>
  <si>
    <t>270031000012018OC00006</t>
  </si>
  <si>
    <t>Contratação de empresa para confecção de pastas para a ESMP</t>
  </si>
  <si>
    <t>208/2018-DG</t>
  </si>
  <si>
    <t>022/2018</t>
  </si>
  <si>
    <t>270101000012018OC00030</t>
  </si>
  <si>
    <t>177/2018-DG</t>
  </si>
  <si>
    <t>023/2018</t>
  </si>
  <si>
    <t>270101000012018OC00031</t>
  </si>
  <si>
    <t>Prestação de serviços de manutenção de ar condicionado (Franca)</t>
  </si>
  <si>
    <t>Fracassado</t>
  </si>
  <si>
    <t>DG/CE</t>
  </si>
  <si>
    <t>209/2018-DG 018/2018 CE</t>
  </si>
  <si>
    <t>Pregão Presencial</t>
  </si>
  <si>
    <t>Aquisição de gêneros alimentícios</t>
  </si>
  <si>
    <t>Deserto</t>
  </si>
  <si>
    <t>008/2018-FED</t>
  </si>
  <si>
    <t>Prestação de serviços de informática</t>
  </si>
  <si>
    <t>182/2018-DG</t>
  </si>
  <si>
    <t>Contratação de serviços de suporte técnico para a sala cofre</t>
  </si>
  <si>
    <t>232/2018-DG</t>
  </si>
  <si>
    <t>Prestação de serviços de vigilância e segurança patrimonial armada</t>
  </si>
  <si>
    <t>DDAC</t>
  </si>
  <si>
    <t>083/2018-DG</t>
  </si>
  <si>
    <t>Manutenção de sistema de segurança</t>
  </si>
  <si>
    <t>234/2018-DG</t>
  </si>
  <si>
    <t>024/2018</t>
  </si>
  <si>
    <t>270101000012018OC00035</t>
  </si>
  <si>
    <t>Plotter de recorte e refiladoras de papel</t>
  </si>
  <si>
    <t>251/2018-DG</t>
  </si>
  <si>
    <t>025/2018</t>
  </si>
  <si>
    <t>270101000012018OC00036</t>
  </si>
  <si>
    <t>Seguro de veículos</t>
  </si>
  <si>
    <t>230/2018-DG</t>
  </si>
  <si>
    <t>PABX</t>
  </si>
  <si>
    <t>017/2018-FED</t>
  </si>
  <si>
    <t>Aquisição de equipamentos para o coral</t>
  </si>
  <si>
    <t>023/2018-CE</t>
  </si>
  <si>
    <t>026/2018</t>
  </si>
  <si>
    <t>270031000012018OC00008</t>
  </si>
  <si>
    <t>014/2018-CE</t>
  </si>
  <si>
    <t>027/2018</t>
  </si>
  <si>
    <t>270031000012018OC00007</t>
  </si>
  <si>
    <t>259/2018-DG/MP</t>
  </si>
  <si>
    <t>028/2018</t>
  </si>
  <si>
    <t>270101000012018OC00045</t>
  </si>
  <si>
    <t>Compressores</t>
  </si>
  <si>
    <t>238/2018-DG/MP</t>
  </si>
  <si>
    <t>029/2018</t>
  </si>
  <si>
    <t>270101000012018OC00043</t>
  </si>
  <si>
    <t>Consumo de informática</t>
  </si>
  <si>
    <t>198-2018-DG/MP</t>
  </si>
  <si>
    <t>030/2018</t>
  </si>
  <si>
    <t>270101000012018OC00046</t>
  </si>
  <si>
    <t>Discos rígidos</t>
  </si>
  <si>
    <t>211/2018-DG/MP</t>
  </si>
  <si>
    <t>031/2018</t>
  </si>
  <si>
    <t>270101000012018OC00047</t>
  </si>
  <si>
    <t>Adaptadores USB</t>
  </si>
  <si>
    <t>036/2018-FED</t>
  </si>
  <si>
    <t>032/2018</t>
  </si>
  <si>
    <t>270033000012018OC00001</t>
  </si>
  <si>
    <t>Poltronas tipo presidente</t>
  </si>
  <si>
    <t>032/2018-FED</t>
  </si>
  <si>
    <t>Construção Andradina</t>
  </si>
  <si>
    <t>220/18-DG/MP</t>
  </si>
  <si>
    <t>033/2018</t>
  </si>
  <si>
    <t>270101000012018OC00051</t>
  </si>
  <si>
    <t>Ar condicionado Sede</t>
  </si>
  <si>
    <t>228/2018-DG/MP</t>
  </si>
  <si>
    <t>034/2018</t>
  </si>
  <si>
    <t>270101000012018OC00050</t>
  </si>
  <si>
    <t>Manutenção elevador</t>
  </si>
  <si>
    <t>047/2018-FED</t>
  </si>
  <si>
    <t>270033000012018OC00002</t>
  </si>
  <si>
    <t>Cadeiras de rodas</t>
  </si>
  <si>
    <t>048/2018-FED</t>
  </si>
  <si>
    <t>035/2018</t>
  </si>
  <si>
    <t>270033000012018OC00003</t>
  </si>
  <si>
    <t>Equipamentos de copa</t>
  </si>
  <si>
    <t>018/2018-FED</t>
  </si>
  <si>
    <t>Reforma e adequação Lapa, São Paulo</t>
  </si>
  <si>
    <t>247/2018-DG/MP</t>
  </si>
  <si>
    <t>036/2018</t>
  </si>
  <si>
    <t>270101000012018OC00053</t>
  </si>
  <si>
    <t>Extintores</t>
  </si>
  <si>
    <t>190/2018-DG/MP</t>
  </si>
  <si>
    <t>068/2018-DG/MP</t>
  </si>
  <si>
    <t>037/2018</t>
  </si>
  <si>
    <t>270101000012018OC00054</t>
  </si>
  <si>
    <t>Agente de integração para estagiários</t>
  </si>
  <si>
    <t>038/2018-FED</t>
  </si>
  <si>
    <t>038/2018</t>
  </si>
  <si>
    <t>270033000012018OC00004</t>
  </si>
  <si>
    <t>Ar condicionado</t>
  </si>
  <si>
    <t>275/2018-DG/MP</t>
  </si>
  <si>
    <t>039/2018</t>
  </si>
  <si>
    <t>270101000012018OC00055</t>
  </si>
  <si>
    <t>Persianas</t>
  </si>
  <si>
    <t>310/2018-DG/MP</t>
  </si>
  <si>
    <t>040/2018</t>
  </si>
  <si>
    <t>270101000012018OC00056</t>
  </si>
  <si>
    <t>260/2018-DG/MP</t>
  </si>
  <si>
    <t>Serviços de informática</t>
  </si>
  <si>
    <t>030/2018-CE</t>
  </si>
  <si>
    <t xml:space="preserve">Pregão Eletrônico </t>
  </si>
  <si>
    <t>041/2018</t>
  </si>
  <si>
    <t>270031000012018OC00009</t>
  </si>
  <si>
    <t>Seguro para veículos pertencentes à Escola Superior</t>
  </si>
  <si>
    <t>023/2018-FED</t>
  </si>
  <si>
    <t>042/2018</t>
  </si>
  <si>
    <t>270033000012018OC00005</t>
  </si>
  <si>
    <t>Aquisição de racks</t>
  </si>
  <si>
    <t>199/2018-DG/MP</t>
  </si>
  <si>
    <t>Manutenção e reformas</t>
  </si>
  <si>
    <t>Vide planilha individual</t>
  </si>
  <si>
    <t>026/2018-FED</t>
  </si>
  <si>
    <t>ORACLE</t>
  </si>
  <si>
    <t>061/2018-FED</t>
  </si>
  <si>
    <t>043/2018</t>
  </si>
  <si>
    <t>270033000012018OC00006</t>
  </si>
  <si>
    <t>Switches</t>
  </si>
  <si>
    <t>312/2018-DG/MP</t>
  </si>
  <si>
    <t>044/2018</t>
  </si>
  <si>
    <t>270101000012018OC00058</t>
  </si>
  <si>
    <t>Material de consumo de informática</t>
  </si>
  <si>
    <t>054/2018-FED</t>
  </si>
  <si>
    <t>Construção Urânia</t>
  </si>
  <si>
    <t>19/9/2018 11:30</t>
  </si>
  <si>
    <t>044/2018-FED</t>
  </si>
  <si>
    <t>Construção Dois Córregos</t>
  </si>
  <si>
    <t>026/2018-CE 298/218-DG</t>
  </si>
  <si>
    <t>055/2018-FED</t>
  </si>
  <si>
    <t>045/2018</t>
  </si>
  <si>
    <t>270033000012018OC00009</t>
  </si>
  <si>
    <t>Aquisição de fragmentadora</t>
  </si>
  <si>
    <t>309/2018-DG/MP</t>
  </si>
  <si>
    <t>046/2018</t>
  </si>
  <si>
    <t>270101000012018OC00060</t>
  </si>
  <si>
    <t>Garrafões de água</t>
  </si>
  <si>
    <t>059/2018-FED</t>
  </si>
  <si>
    <t>047/2018</t>
  </si>
  <si>
    <t>270033000012018OC00008</t>
  </si>
  <si>
    <t>Corel Draw</t>
  </si>
  <si>
    <t>032/2018-CE</t>
  </si>
  <si>
    <t>048/2018</t>
  </si>
  <si>
    <t>270031000012018OC00010</t>
  </si>
  <si>
    <t>Material descartável</t>
  </si>
  <si>
    <t>Fracassado/Deserto</t>
  </si>
  <si>
    <t>274/2018-DG/MP</t>
  </si>
  <si>
    <t>049/2018</t>
  </si>
  <si>
    <t>270101000012018OC00059</t>
  </si>
  <si>
    <t>Materiais e painéis de divisórias</t>
  </si>
  <si>
    <t>302/2018-DG/MP</t>
  </si>
  <si>
    <t>050/2018</t>
  </si>
  <si>
    <t>270101000012018OC00062</t>
  </si>
  <si>
    <t>Utensílios de copa</t>
  </si>
  <si>
    <t>270/2018-DG/MP</t>
  </si>
  <si>
    <t>051/2018</t>
  </si>
  <si>
    <t>270101000012018OC00065</t>
  </si>
  <si>
    <t>Materiais de elétrica e telefonia</t>
  </si>
  <si>
    <t>074/2018-FED</t>
  </si>
  <si>
    <t>052/2018</t>
  </si>
  <si>
    <t>270033000012018OC00011</t>
  </si>
  <si>
    <t>Cartões de memória e microfone de lapela</t>
  </si>
  <si>
    <t>058/2018-FED</t>
  </si>
  <si>
    <t>Reforma Cruzeiro</t>
  </si>
  <si>
    <t>073/2018-FED</t>
  </si>
  <si>
    <t>053/2018</t>
  </si>
  <si>
    <t>270033000012018OC00012</t>
  </si>
  <si>
    <t>Audiovisual</t>
  </si>
  <si>
    <t>062/2018-FED</t>
  </si>
  <si>
    <t>054/2018</t>
  </si>
  <si>
    <t>270033000012018OC00013</t>
  </si>
  <si>
    <t>Coletores de dados, impressoras térmicas e teclado numérico</t>
  </si>
  <si>
    <t>076/2018-FED</t>
  </si>
  <si>
    <t>055/2018</t>
  </si>
  <si>
    <t>270033000012018OC00014</t>
  </si>
  <si>
    <t>072/2018-FED</t>
  </si>
  <si>
    <t>Reforma Santa Lúcia</t>
  </si>
  <si>
    <t>287/2018-DG/MP</t>
  </si>
  <si>
    <t>056/2018</t>
  </si>
  <si>
    <t>270101000012018OC00070</t>
  </si>
  <si>
    <t>Pisos</t>
  </si>
  <si>
    <t>348/2018-DG/MP</t>
  </si>
  <si>
    <t>057/2018</t>
  </si>
  <si>
    <t>270101000012018OC00071</t>
  </si>
  <si>
    <t>Carimbos</t>
  </si>
  <si>
    <t>354/2018-DG/MP</t>
  </si>
  <si>
    <t>058/2018</t>
  </si>
  <si>
    <t>270101000012018OC00072</t>
  </si>
  <si>
    <t>Materiais de manuntenção e ferramentas</t>
  </si>
  <si>
    <t>343/2018-DG/MP</t>
  </si>
  <si>
    <t>059/2018</t>
  </si>
  <si>
    <t>270101000012018OC00073</t>
  </si>
  <si>
    <t>Seguro</t>
  </si>
  <si>
    <t>067/2018-FED</t>
  </si>
  <si>
    <t>060/2018</t>
  </si>
  <si>
    <t>270033000012018OC00016</t>
  </si>
  <si>
    <t>Impressão de cartilha</t>
  </si>
  <si>
    <t>359/2018-DG/MP</t>
  </si>
  <si>
    <t>061/2018</t>
  </si>
  <si>
    <t>270101000012018OC00074</t>
  </si>
  <si>
    <t>Garrafões, copos e garrafas pet de água</t>
  </si>
  <si>
    <t>355/2018-DG/MP</t>
  </si>
  <si>
    <t>062/2018</t>
  </si>
  <si>
    <t>270101000012018OC00076</t>
  </si>
  <si>
    <t>Café</t>
  </si>
  <si>
    <t>071/2018-FED</t>
  </si>
  <si>
    <t>063/2018</t>
  </si>
  <si>
    <t>270033000012018OC00020</t>
  </si>
  <si>
    <t>Cadeiras</t>
  </si>
  <si>
    <t>070/2018-FED</t>
  </si>
  <si>
    <t>064/2018</t>
  </si>
  <si>
    <t>270033000012018OC00025</t>
  </si>
  <si>
    <t>Software Sony Vegas Pro 15</t>
  </si>
  <si>
    <t>316/2018-DG/MP</t>
  </si>
  <si>
    <t>065/2018</t>
  </si>
  <si>
    <t>270101000012018OC00078</t>
  </si>
  <si>
    <t>SMP e 4G</t>
  </si>
  <si>
    <t>056/2018-FED</t>
  </si>
  <si>
    <t>066/2018</t>
  </si>
  <si>
    <t>270033000012018OC00022</t>
  </si>
  <si>
    <t>Eletrocardiógrafo</t>
  </si>
  <si>
    <t>079/2018-FED</t>
  </si>
  <si>
    <t>067/2018</t>
  </si>
  <si>
    <t>270033000012018OC00023</t>
  </si>
  <si>
    <t>Aquisição de mobiliário</t>
  </si>
  <si>
    <t>033/2018-CE</t>
  </si>
  <si>
    <t>068/2018</t>
  </si>
  <si>
    <t>270031000012018OC00014</t>
  </si>
  <si>
    <t>Aquisição de equipamentos de informática</t>
  </si>
  <si>
    <t>081/2018-FED</t>
  </si>
  <si>
    <t>069/2018</t>
  </si>
  <si>
    <t>270033000012018OC00026</t>
  </si>
  <si>
    <t>Software para editoração</t>
  </si>
  <si>
    <t>SUSPENSO</t>
  </si>
  <si>
    <t>087/2018-FED</t>
  </si>
  <si>
    <t>070/2018</t>
  </si>
  <si>
    <t>270033000012018OC00027</t>
  </si>
  <si>
    <t>Bebedouros</t>
  </si>
  <si>
    <t>039/2018-CE</t>
  </si>
  <si>
    <t>071/2018</t>
  </si>
  <si>
    <t>270033000012018OC00028</t>
  </si>
  <si>
    <t>Livros Escola Superior do MP</t>
  </si>
  <si>
    <t>053/2018-FED</t>
  </si>
  <si>
    <t>072/2018</t>
  </si>
  <si>
    <t>270031000012018OC00017</t>
  </si>
  <si>
    <t>Livros Biblioteca</t>
  </si>
  <si>
    <t>272/2018-DG/MP</t>
  </si>
  <si>
    <t>073/2018</t>
  </si>
  <si>
    <t>270101000012018OC00080</t>
  </si>
  <si>
    <t>Capachos</t>
  </si>
  <si>
    <t>338/2018-DG/MP</t>
  </si>
  <si>
    <t>074/2018</t>
  </si>
  <si>
    <t>270101000012018OC00079</t>
  </si>
  <si>
    <t>Manutenção preventiva e corretiva em ar condicionado Jundiaí</t>
  </si>
  <si>
    <t>043/2018-CE</t>
  </si>
  <si>
    <t>075/2018</t>
  </si>
  <si>
    <t>270031000012018OC00018</t>
  </si>
  <si>
    <t>Água mineral copo</t>
  </si>
  <si>
    <t>034/2018-CE</t>
  </si>
  <si>
    <t>076/2018</t>
  </si>
  <si>
    <t>270031000012018OC00021</t>
  </si>
  <si>
    <t>Licenças de uso do software Adobe Premiere Pro CC e Sound Forge Pro 12 (ou superior)</t>
  </si>
  <si>
    <t>Revogado/Deserto</t>
  </si>
  <si>
    <t>381/2018-DG/MP</t>
  </si>
  <si>
    <t>077/2018</t>
  </si>
  <si>
    <t>270101000012018OC00083</t>
  </si>
  <si>
    <t>Gêneros alimentícios</t>
  </si>
  <si>
    <t>047/2018-CE</t>
  </si>
  <si>
    <t>078/2018</t>
  </si>
  <si>
    <t>270031000012018OC00022</t>
  </si>
  <si>
    <t>Gêneros alimentícios da Escola Superior</t>
  </si>
  <si>
    <t>361/2018-DG/MP</t>
  </si>
  <si>
    <t>079/2018</t>
  </si>
  <si>
    <t>270101000012018OC00082</t>
  </si>
  <si>
    <t>Manutenção elevadores</t>
  </si>
  <si>
    <t>090/2018-FED</t>
  </si>
  <si>
    <t>080/2018</t>
  </si>
  <si>
    <t>270033000012018OC00038</t>
  </si>
  <si>
    <t>Licença de uso de software - RED HAT</t>
  </si>
  <si>
    <t>102/2018-FED</t>
  </si>
  <si>
    <t>081/2018</t>
  </si>
  <si>
    <t>2700300012018OC00040</t>
  </si>
  <si>
    <t>Serviços de Infraestrutura - Pontos de Rede</t>
  </si>
  <si>
    <t>226/2018-DG/MP</t>
  </si>
  <si>
    <t>Manutenção Bombas</t>
  </si>
  <si>
    <t>097/2018-FED</t>
  </si>
  <si>
    <t>Wireless</t>
  </si>
  <si>
    <t>380/2018-DG/MP</t>
  </si>
  <si>
    <t>270101000012018OC00085</t>
  </si>
  <si>
    <t>Materiais para acessibilidade</t>
  </si>
  <si>
    <t>092/2018-FED</t>
  </si>
  <si>
    <t>270033000012018OC00033</t>
  </si>
  <si>
    <t>357/2018-DG/MP</t>
  </si>
  <si>
    <t>Manutenção em veículos</t>
  </si>
  <si>
    <t>Transportes</t>
  </si>
  <si>
    <t>398/2018-DG/MP</t>
  </si>
  <si>
    <t>Seguro contra acidentes pessoais - estagiários</t>
  </si>
  <si>
    <t>Núcleo de Estágio</t>
  </si>
  <si>
    <t>101/2018-FED</t>
  </si>
  <si>
    <t>Licença de uso de software - Oracle para BI</t>
  </si>
  <si>
    <t>82/2018-FED</t>
  </si>
  <si>
    <t>Construção de sede em Agudos</t>
  </si>
  <si>
    <t>103/2018-FED</t>
  </si>
  <si>
    <t>Revogado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</si>
</sst>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d/m/yy\ h:mm;@"/>
    <numFmt numFmtId="166" formatCode="dd/mm/yy;@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3" fontId="2" fillId="0" borderId="0" xfId="1" applyFont="1" applyAlignment="1">
      <alignment vertical="center" wrapText="1"/>
    </xf>
    <xf numFmtId="43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3" fontId="2" fillId="0" borderId="0" xfId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43" fontId="3" fillId="0" borderId="0" xfId="1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4" fontId="2" fillId="0" borderId="0" xfId="2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9" fontId="2" fillId="0" borderId="0" xfId="3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">
    <cellStyle name="Comma" xfId="1" builtinId="3"/>
    <cellStyle name="Normal" xfId="0" builtinId="0"/>
    <cellStyle name="Percent" xfId="3" builtinId="5"/>
    <cellStyle name="Vírgula 2" xfId="2" xr:uid="{00000000-0005-0000-0000-000003000000}"/>
  </cellStyles>
  <dxfs count="16">
    <dxf>
      <font>
        <strike val="0"/>
        <outline val="0"/>
        <shadow val="0"/>
        <u val="none"/>
        <vertAlign val="baseline"/>
        <sz val="12"/>
        <color theme="1"/>
        <name val="Century Gothic"/>
        <scheme val="none"/>
      </font>
      <numFmt numFmtId="4" formatCode="#,##0.00"/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entury Gothic"/>
        <scheme val="none"/>
      </font>
      <numFmt numFmtId="4" formatCode="#,##0.00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entury Gothic"/>
        <scheme val="none"/>
      </font>
      <numFmt numFmtId="4" formatCode="#,##0.0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entury Gothic"/>
        <scheme val="none"/>
      </font>
      <numFmt numFmtId="166" formatCode="dd/mm/yy;@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entury Gothic"/>
        <scheme val="none"/>
      </font>
      <numFmt numFmtId="165" formatCode="d/m/yy\ h:mm;@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entury Gothic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entury Gothic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entury Gothic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entury Gothic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entury Gothic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entury Gothic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entury Gothic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entury Gothic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entury Gothic"/>
        <scheme val="none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18" Type="http://schemas.openxmlformats.org/officeDocument/2006/relationships/customXml" Target="../customXml/item11.xml"/><Relationship Id="rId26" Type="http://schemas.openxmlformats.org/officeDocument/2006/relationships/customXml" Target="../customXml/item19.xml"/><Relationship Id="rId3" Type="http://schemas.openxmlformats.org/officeDocument/2006/relationships/connections" Target="connections.xml"/><Relationship Id="rId21" Type="http://schemas.openxmlformats.org/officeDocument/2006/relationships/customXml" Target="../customXml/item14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17" Type="http://schemas.openxmlformats.org/officeDocument/2006/relationships/customXml" Target="../customXml/item10.xml"/><Relationship Id="rId25" Type="http://schemas.openxmlformats.org/officeDocument/2006/relationships/customXml" Target="../customXml/item18.xml"/><Relationship Id="rId2" Type="http://schemas.openxmlformats.org/officeDocument/2006/relationships/theme" Target="theme/theme1.xml"/><Relationship Id="rId16" Type="http://schemas.openxmlformats.org/officeDocument/2006/relationships/customXml" Target="../customXml/item9.xml"/><Relationship Id="rId20" Type="http://schemas.openxmlformats.org/officeDocument/2006/relationships/customXml" Target="../customXml/item13.xml"/><Relationship Id="rId29" Type="http://schemas.openxmlformats.org/officeDocument/2006/relationships/customXml" Target="../customXml/item22.xml"/><Relationship Id="rId1" Type="http://schemas.openxmlformats.org/officeDocument/2006/relationships/worksheet" Target="worksheets/sheet1.xml"/><Relationship Id="rId6" Type="http://schemas.openxmlformats.org/officeDocument/2006/relationships/powerPivotData" Target="model/item.data"/><Relationship Id="rId11" Type="http://schemas.openxmlformats.org/officeDocument/2006/relationships/customXml" Target="../customXml/item4.xml"/><Relationship Id="rId24" Type="http://schemas.openxmlformats.org/officeDocument/2006/relationships/customXml" Target="../customXml/item17.xml"/><Relationship Id="rId5" Type="http://schemas.openxmlformats.org/officeDocument/2006/relationships/sharedStrings" Target="sharedStrings.xml"/><Relationship Id="rId15" Type="http://schemas.openxmlformats.org/officeDocument/2006/relationships/customXml" Target="../customXml/item8.xml"/><Relationship Id="rId23" Type="http://schemas.openxmlformats.org/officeDocument/2006/relationships/customXml" Target="../customXml/item16.xml"/><Relationship Id="rId28" Type="http://schemas.openxmlformats.org/officeDocument/2006/relationships/customXml" Target="../customXml/item21.xml"/><Relationship Id="rId10" Type="http://schemas.openxmlformats.org/officeDocument/2006/relationships/customXml" Target="../customXml/item3.xml"/><Relationship Id="rId19" Type="http://schemas.openxmlformats.org/officeDocument/2006/relationships/customXml" Target="../customXml/item12.xml"/><Relationship Id="rId4" Type="http://schemas.openxmlformats.org/officeDocument/2006/relationships/styles" Target="styles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Relationship Id="rId22" Type="http://schemas.openxmlformats.org/officeDocument/2006/relationships/customXml" Target="../customXml/item15.xml"/><Relationship Id="rId27" Type="http://schemas.openxmlformats.org/officeDocument/2006/relationships/customXml" Target="../customXml/item20.xml"/><Relationship Id="rId30" Type="http://schemas.openxmlformats.org/officeDocument/2006/relationships/customXml" Target="../customXml/item2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latorio_2018" displayName="Relatorio_2018" ref="A3:N117" totalsRowShown="0" headerRowDxfId="15" dataDxfId="14">
  <autoFilter ref="A117" xr:uid="{598E4CEF-5D5C-4C71-AFDA-B5B0D6A885E5}">
    <filterColumn colId="0" hiddenButton="1"/>
  </autoFilter>
  <tableColumns count="14">
    <tableColumn id="17" xr3:uid="{00000000-0010-0000-0000-000011000000}" name="RECURSOS" dataDxfId="13"/>
    <tableColumn id="2" xr3:uid="{00000000-0010-0000-0000-000002000000}" name="PROCESSO" dataDxfId="12"/>
    <tableColumn id="3" xr3:uid="{00000000-0010-0000-0000-000003000000}" name="MODALIDADE" dataDxfId="11"/>
    <tableColumn id="4" xr3:uid="{00000000-0010-0000-0000-000004000000}" name="NÚMERO" dataDxfId="10"/>
    <tableColumn id="5" xr3:uid="{00000000-0010-0000-0000-000005000000}" name="OC" dataDxfId="9"/>
    <tableColumn id="6" xr3:uid="{00000000-0010-0000-0000-000006000000}" name="OBJETO" dataDxfId="8"/>
    <tableColumn id="1" xr3:uid="{00000000-0010-0000-0000-000001000000}" name="ÁREA RESPONSÁVEL" dataDxfId="7"/>
    <tableColumn id="7" xr3:uid="{00000000-0010-0000-0000-000007000000}" name="REGISTRO DE PREÇOS (S/N)" dataDxfId="6"/>
    <tableColumn id="8" xr3:uid="{00000000-0010-0000-0000-000008000000}" name="ABERTURA" dataDxfId="5"/>
    <tableColumn id="18" xr3:uid="{00000000-0010-0000-0000-000012000000}" name="TÉRMINO" dataDxfId="4"/>
    <tableColumn id="9" xr3:uid="{00000000-0010-0000-0000-000009000000}" name="PREVISTO" dataDxfId="3"/>
    <tableColumn id="10" xr3:uid="{00000000-0010-0000-0000-00000A000000}" name="FECHAMENTO" dataDxfId="2"/>
    <tableColumn id="11" xr3:uid="{00000000-0010-0000-0000-00000B000000}" name="ECONOMIA" dataDxfId="1"/>
    <tableColumn id="19" xr3:uid="{00000000-0010-0000-0000-000013000000}" name="STATU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7"/>
  <sheetViews>
    <sheetView showGridLines="0" tabSelected="1" topLeftCell="A113" zoomScale="120" zoomScaleNormal="120" zoomScalePageLayoutView="80" workbookViewId="0" xr3:uid="{AEA406A1-0E4B-5B11-9CD5-51D6E497D94C}">
      <selection activeCell="H3" sqref="H3:H117"/>
    </sheetView>
  </sheetViews>
  <sheetFormatPr defaultColWidth="25" defaultRowHeight="15.75" outlineLevelCol="1"/>
  <cols>
    <col min="1" max="1" width="15" style="6" customWidth="1"/>
    <col min="2" max="2" width="22.28515625" style="6" customWidth="1"/>
    <col min="3" max="3" width="23.42578125" style="6" bestFit="1" customWidth="1"/>
    <col min="4" max="4" width="12.42578125" style="6" bestFit="1" customWidth="1"/>
    <col min="5" max="5" width="31.28515625" style="6" bestFit="1" customWidth="1"/>
    <col min="6" max="6" width="39.5703125" style="6" customWidth="1"/>
    <col min="7" max="7" width="22.140625" style="6" customWidth="1" outlineLevel="1"/>
    <col min="8" max="8" width="14" style="8" customWidth="1" outlineLevel="1"/>
    <col min="9" max="9" width="19.7109375" style="9" customWidth="1" outlineLevel="1"/>
    <col min="10" max="10" width="13.42578125" style="10" bestFit="1" customWidth="1" outlineLevel="1"/>
    <col min="11" max="11" width="15.85546875" style="11" bestFit="1" customWidth="1"/>
    <col min="12" max="12" width="17.42578125" style="12" bestFit="1" customWidth="1"/>
    <col min="13" max="13" width="15.85546875" style="8" bestFit="1" customWidth="1"/>
    <col min="14" max="14" width="25.140625" style="6" customWidth="1"/>
    <col min="15" max="16384" width="25" style="6"/>
  </cols>
  <sheetData>
    <row r="1" spans="1:14" ht="26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3" spans="1:14" s="1" customFormat="1" ht="51.75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4" t="s">
        <v>9</v>
      </c>
      <c r="J3" s="15" t="s">
        <v>10</v>
      </c>
      <c r="K3" s="2" t="s">
        <v>11</v>
      </c>
      <c r="L3" s="13" t="s">
        <v>12</v>
      </c>
      <c r="M3" s="13" t="s">
        <v>13</v>
      </c>
      <c r="N3" s="13" t="s">
        <v>14</v>
      </c>
    </row>
    <row r="4" spans="1:14" s="3" customFormat="1" ht="51.75">
      <c r="A4" s="13" t="s">
        <v>15</v>
      </c>
      <c r="B4" s="13" t="s">
        <v>16</v>
      </c>
      <c r="C4" s="3" t="s">
        <v>17</v>
      </c>
      <c r="D4" s="13" t="s">
        <v>18</v>
      </c>
      <c r="E4" s="13" t="s">
        <v>19</v>
      </c>
      <c r="F4" s="3" t="s">
        <v>20</v>
      </c>
      <c r="G4" s="3" t="s">
        <v>21</v>
      </c>
      <c r="H4" s="13" t="s">
        <v>22</v>
      </c>
      <c r="I4" s="14">
        <v>43199.479166666664</v>
      </c>
      <c r="J4" s="15">
        <v>43199</v>
      </c>
      <c r="K4" s="4">
        <v>23328.36</v>
      </c>
      <c r="L4" s="5">
        <v>22136.400000000001</v>
      </c>
      <c r="M4" s="2">
        <f>Relatorio_2018[PREVISTO]-Relatorio_2018[FECHAMENTO]</f>
        <v>1191.9599999999991</v>
      </c>
      <c r="N4" s="3" t="s">
        <v>23</v>
      </c>
    </row>
    <row r="5" spans="1:14" s="3" customFormat="1" ht="51.75">
      <c r="A5" s="13" t="s">
        <v>24</v>
      </c>
      <c r="B5" s="13" t="s">
        <v>25</v>
      </c>
      <c r="C5" s="3" t="s">
        <v>26</v>
      </c>
      <c r="D5" s="13" t="s">
        <v>27</v>
      </c>
      <c r="E5" s="13" t="s">
        <v>28</v>
      </c>
      <c r="F5" s="3" t="s">
        <v>29</v>
      </c>
      <c r="G5" s="3" t="s">
        <v>30</v>
      </c>
      <c r="H5" s="13" t="s">
        <v>22</v>
      </c>
      <c r="I5" s="14">
        <v>43087.416666666664</v>
      </c>
      <c r="J5" s="15">
        <v>43175</v>
      </c>
      <c r="K5" s="4">
        <v>5538614.25</v>
      </c>
      <c r="L5" s="5">
        <v>4779825.2300000004</v>
      </c>
      <c r="M5" s="2">
        <f>Relatorio_2018[PREVISTO]-Relatorio_2018[FECHAMENTO]</f>
        <v>758789.01999999955</v>
      </c>
      <c r="N5" s="3" t="s">
        <v>23</v>
      </c>
    </row>
    <row r="6" spans="1:14" s="3" customFormat="1" ht="34.5">
      <c r="A6" s="13" t="s">
        <v>15</v>
      </c>
      <c r="B6" s="13" t="s">
        <v>31</v>
      </c>
      <c r="C6" s="3" t="s">
        <v>32</v>
      </c>
      <c r="D6" s="13" t="s">
        <v>18</v>
      </c>
      <c r="E6" s="13" t="s">
        <v>33</v>
      </c>
      <c r="F6" s="3" t="s">
        <v>34</v>
      </c>
      <c r="G6" s="3" t="s">
        <v>21</v>
      </c>
      <c r="H6" s="13" t="s">
        <v>22</v>
      </c>
      <c r="I6" s="14">
        <v>43165.618055555555</v>
      </c>
      <c r="J6" s="15">
        <v>43165</v>
      </c>
      <c r="K6" s="4">
        <v>1139.0999999999999</v>
      </c>
      <c r="L6" s="5">
        <v>950</v>
      </c>
      <c r="M6" s="2">
        <f>Relatorio_2018[PREVISTO]-Relatorio_2018[FECHAMENTO]</f>
        <v>189.09999999999991</v>
      </c>
      <c r="N6" s="3" t="s">
        <v>23</v>
      </c>
    </row>
    <row r="7" spans="1:14" s="3" customFormat="1" ht="34.5">
      <c r="A7" s="13" t="s">
        <v>15</v>
      </c>
      <c r="B7" s="13" t="s">
        <v>35</v>
      </c>
      <c r="C7" s="3" t="s">
        <v>17</v>
      </c>
      <c r="D7" s="13" t="s">
        <v>36</v>
      </c>
      <c r="E7" s="13" t="s">
        <v>37</v>
      </c>
      <c r="F7" s="3" t="s">
        <v>38</v>
      </c>
      <c r="G7" s="3" t="s">
        <v>30</v>
      </c>
      <c r="H7" s="13" t="s">
        <v>22</v>
      </c>
      <c r="I7" s="14">
        <v>43207.479166666664</v>
      </c>
      <c r="J7" s="15">
        <v>43207</v>
      </c>
      <c r="K7" s="4">
        <v>11960</v>
      </c>
      <c r="L7" s="5">
        <f>235*12</f>
        <v>2820</v>
      </c>
      <c r="M7" s="2">
        <f>Relatorio_2018[PREVISTO]-Relatorio_2018[FECHAMENTO]</f>
        <v>9140</v>
      </c>
      <c r="N7" s="3" t="s">
        <v>23</v>
      </c>
    </row>
    <row r="8" spans="1:14" ht="34.5">
      <c r="A8" s="13" t="s">
        <v>15</v>
      </c>
      <c r="B8" s="17" t="s">
        <v>39</v>
      </c>
      <c r="C8" s="18" t="s">
        <v>17</v>
      </c>
      <c r="D8" s="17" t="s">
        <v>40</v>
      </c>
      <c r="E8" s="17" t="s">
        <v>41</v>
      </c>
      <c r="F8" s="18" t="s">
        <v>42</v>
      </c>
      <c r="G8" s="18" t="s">
        <v>21</v>
      </c>
      <c r="H8" s="17" t="s">
        <v>43</v>
      </c>
      <c r="I8" s="14">
        <v>43213.479166666664</v>
      </c>
      <c r="J8" s="15">
        <v>43216</v>
      </c>
      <c r="K8" s="4">
        <v>812888.1</v>
      </c>
      <c r="L8" s="5">
        <v>443632.69</v>
      </c>
      <c r="M8" s="2">
        <f>Relatorio_2018[PREVISTO]-Relatorio_2018[FECHAMENTO]</f>
        <v>369255.41</v>
      </c>
      <c r="N8" s="3" t="s">
        <v>23</v>
      </c>
    </row>
    <row r="9" spans="1:14" ht="34.5">
      <c r="A9" s="13" t="s">
        <v>44</v>
      </c>
      <c r="B9" s="17" t="s">
        <v>45</v>
      </c>
      <c r="C9" s="18" t="s">
        <v>17</v>
      </c>
      <c r="D9" s="17" t="s">
        <v>46</v>
      </c>
      <c r="E9" s="17" t="s">
        <v>47</v>
      </c>
      <c r="F9" s="18" t="s">
        <v>48</v>
      </c>
      <c r="G9" s="18" t="s">
        <v>21</v>
      </c>
      <c r="H9" s="17" t="s">
        <v>22</v>
      </c>
      <c r="I9" s="14">
        <v>43217.479166666664</v>
      </c>
      <c r="J9" s="15">
        <v>43217</v>
      </c>
      <c r="K9" s="4">
        <v>2003.56</v>
      </c>
      <c r="L9" s="5">
        <v>765</v>
      </c>
      <c r="M9" s="2">
        <f>Relatorio_2018[PREVISTO]-Relatorio_2018[FECHAMENTO]</f>
        <v>1238.56</v>
      </c>
      <c r="N9" s="3" t="s">
        <v>23</v>
      </c>
    </row>
    <row r="10" spans="1:14" ht="34.5">
      <c r="A10" s="13" t="s">
        <v>15</v>
      </c>
      <c r="B10" s="17" t="s">
        <v>49</v>
      </c>
      <c r="C10" s="18" t="s">
        <v>17</v>
      </c>
      <c r="D10" s="17" t="s">
        <v>50</v>
      </c>
      <c r="E10" s="17" t="s">
        <v>51</v>
      </c>
      <c r="F10" s="18" t="s">
        <v>52</v>
      </c>
      <c r="G10" s="18" t="s">
        <v>30</v>
      </c>
      <c r="H10" s="17" t="s">
        <v>22</v>
      </c>
      <c r="I10" s="14">
        <v>43216.479166666664</v>
      </c>
      <c r="J10" s="15">
        <v>43229</v>
      </c>
      <c r="K10" s="4">
        <v>231500</v>
      </c>
      <c r="L10" s="5">
        <v>52200</v>
      </c>
      <c r="M10" s="2">
        <f>Relatorio_2018[PREVISTO]-Relatorio_2018[FECHAMENTO]</f>
        <v>179300</v>
      </c>
      <c r="N10" s="3" t="s">
        <v>23</v>
      </c>
    </row>
    <row r="11" spans="1:14" ht="34.5">
      <c r="A11" s="13" t="s">
        <v>15</v>
      </c>
      <c r="B11" s="17" t="s">
        <v>53</v>
      </c>
      <c r="C11" s="18" t="s">
        <v>17</v>
      </c>
      <c r="D11" s="17" t="s">
        <v>54</v>
      </c>
      <c r="E11" s="17" t="s">
        <v>55</v>
      </c>
      <c r="F11" s="18" t="s">
        <v>56</v>
      </c>
      <c r="G11" s="18" t="s">
        <v>21</v>
      </c>
      <c r="H11" s="17" t="s">
        <v>22</v>
      </c>
      <c r="I11" s="14">
        <v>43223.479166666664</v>
      </c>
      <c r="J11" s="15">
        <v>43237</v>
      </c>
      <c r="K11" s="4">
        <v>61333.32</v>
      </c>
      <c r="L11" s="5">
        <v>34650</v>
      </c>
      <c r="M11" s="2">
        <f>Relatorio_2018[PREVISTO]-Relatorio_2018[FECHAMENTO]</f>
        <v>26683.32</v>
      </c>
      <c r="N11" s="3" t="s">
        <v>23</v>
      </c>
    </row>
    <row r="12" spans="1:14" ht="34.5">
      <c r="A12" s="13" t="s">
        <v>15</v>
      </c>
      <c r="B12" s="17" t="s">
        <v>57</v>
      </c>
      <c r="C12" s="18" t="s">
        <v>17</v>
      </c>
      <c r="D12" s="17" t="s">
        <v>58</v>
      </c>
      <c r="E12" s="17" t="s">
        <v>59</v>
      </c>
      <c r="F12" s="18" t="s">
        <v>60</v>
      </c>
      <c r="G12" s="18" t="s">
        <v>21</v>
      </c>
      <c r="H12" s="17" t="s">
        <v>22</v>
      </c>
      <c r="I12" s="14">
        <v>43224.479166666664</v>
      </c>
      <c r="J12" s="15">
        <v>43224</v>
      </c>
      <c r="K12" s="4">
        <v>64647.4</v>
      </c>
      <c r="L12" s="5">
        <v>36870</v>
      </c>
      <c r="M12" s="2">
        <f>Relatorio_2018[PREVISTO]-Relatorio_2018[FECHAMENTO]</f>
        <v>27777.4</v>
      </c>
      <c r="N12" s="3" t="s">
        <v>23</v>
      </c>
    </row>
    <row r="13" spans="1:14" ht="34.5">
      <c r="A13" s="13" t="s">
        <v>15</v>
      </c>
      <c r="B13" s="17" t="s">
        <v>61</v>
      </c>
      <c r="C13" s="18" t="s">
        <v>17</v>
      </c>
      <c r="D13" s="17" t="s">
        <v>62</v>
      </c>
      <c r="E13" s="17" t="s">
        <v>63</v>
      </c>
      <c r="F13" s="18" t="s">
        <v>64</v>
      </c>
      <c r="G13" s="18" t="s">
        <v>21</v>
      </c>
      <c r="H13" s="17" t="s">
        <v>43</v>
      </c>
      <c r="I13" s="14">
        <v>43227.479166666664</v>
      </c>
      <c r="J13" s="15">
        <v>43227</v>
      </c>
      <c r="K13" s="4">
        <v>1087319.3999999999</v>
      </c>
      <c r="L13" s="5">
        <v>760018.35</v>
      </c>
      <c r="M13" s="2">
        <f>Relatorio_2018[PREVISTO]-Relatorio_2018[FECHAMENTO]</f>
        <v>327301.04999999993</v>
      </c>
      <c r="N13" s="3" t="s">
        <v>23</v>
      </c>
    </row>
    <row r="14" spans="1:14" ht="51.75">
      <c r="A14" s="13" t="s">
        <v>15</v>
      </c>
      <c r="B14" s="17" t="s">
        <v>65</v>
      </c>
      <c r="C14" s="18" t="s">
        <v>17</v>
      </c>
      <c r="D14" s="17" t="s">
        <v>66</v>
      </c>
      <c r="E14" s="17" t="s">
        <v>67</v>
      </c>
      <c r="F14" s="18" t="s">
        <v>68</v>
      </c>
      <c r="G14" s="18" t="s">
        <v>69</v>
      </c>
      <c r="H14" s="17" t="s">
        <v>22</v>
      </c>
      <c r="I14" s="14">
        <v>43255.479166666664</v>
      </c>
      <c r="J14" s="15">
        <v>43255</v>
      </c>
      <c r="K14" s="4">
        <v>165517.12</v>
      </c>
      <c r="L14" s="5">
        <v>30500</v>
      </c>
      <c r="M14" s="2">
        <f>Relatorio_2018[PREVISTO]-Relatorio_2018[FECHAMENTO]</f>
        <v>135017.12</v>
      </c>
      <c r="N14" s="19" t="s">
        <v>23</v>
      </c>
    </row>
    <row r="15" spans="1:14" ht="34.5">
      <c r="A15" s="13" t="s">
        <v>15</v>
      </c>
      <c r="B15" s="17" t="s">
        <v>70</v>
      </c>
      <c r="C15" s="18" t="s">
        <v>17</v>
      </c>
      <c r="D15" s="17" t="s">
        <v>71</v>
      </c>
      <c r="E15" s="17" t="s">
        <v>72</v>
      </c>
      <c r="F15" s="18" t="s">
        <v>73</v>
      </c>
      <c r="G15" s="18" t="s">
        <v>21</v>
      </c>
      <c r="H15" s="17" t="s">
        <v>43</v>
      </c>
      <c r="I15" s="14">
        <v>43230.479166666664</v>
      </c>
      <c r="J15" s="15">
        <v>43230</v>
      </c>
      <c r="K15" s="4">
        <v>66719.88</v>
      </c>
      <c r="L15" s="5">
        <v>34285.68</v>
      </c>
      <c r="M15" s="2">
        <f>Relatorio_2018[PREVISTO]-Relatorio_2018[FECHAMENTO]</f>
        <v>32434.200000000004</v>
      </c>
      <c r="N15" s="19" t="s">
        <v>23</v>
      </c>
    </row>
    <row r="16" spans="1:14" ht="34.5">
      <c r="A16" s="13" t="s">
        <v>15</v>
      </c>
      <c r="B16" s="17" t="s">
        <v>74</v>
      </c>
      <c r="C16" s="18" t="s">
        <v>17</v>
      </c>
      <c r="D16" s="17" t="s">
        <v>75</v>
      </c>
      <c r="E16" s="17" t="s">
        <v>76</v>
      </c>
      <c r="F16" s="18" t="s">
        <v>77</v>
      </c>
      <c r="G16" s="18" t="s">
        <v>21</v>
      </c>
      <c r="H16" s="17" t="s">
        <v>22</v>
      </c>
      <c r="I16" s="14">
        <v>43231.479166666664</v>
      </c>
      <c r="J16" s="15">
        <v>43235</v>
      </c>
      <c r="K16" s="4">
        <v>251543.56</v>
      </c>
      <c r="L16" s="5">
        <v>105089.38</v>
      </c>
      <c r="M16" s="2">
        <f>Relatorio_2018[PREVISTO]-Relatorio_2018[FECHAMENTO]</f>
        <v>146454.18</v>
      </c>
      <c r="N16" s="19" t="s">
        <v>23</v>
      </c>
    </row>
    <row r="17" spans="1:14" ht="51.75">
      <c r="A17" s="13" t="s">
        <v>15</v>
      </c>
      <c r="B17" s="17" t="s">
        <v>78</v>
      </c>
      <c r="C17" s="18" t="s">
        <v>17</v>
      </c>
      <c r="D17" s="17" t="s">
        <v>79</v>
      </c>
      <c r="E17" s="17" t="s">
        <v>80</v>
      </c>
      <c r="F17" s="18" t="s">
        <v>81</v>
      </c>
      <c r="G17" s="18" t="s">
        <v>30</v>
      </c>
      <c r="H17" s="17" t="s">
        <v>22</v>
      </c>
      <c r="I17" s="14">
        <v>43234.479166666664</v>
      </c>
      <c r="J17" s="15">
        <v>43234</v>
      </c>
      <c r="K17" s="4">
        <v>71466.64</v>
      </c>
      <c r="L17" s="5">
        <v>58392</v>
      </c>
      <c r="M17" s="2">
        <f>Relatorio_2018[PREVISTO]-Relatorio_2018[FECHAMENTO]</f>
        <v>13074.64</v>
      </c>
      <c r="N17" s="19" t="s">
        <v>23</v>
      </c>
    </row>
    <row r="18" spans="1:14" ht="34.5">
      <c r="A18" s="13" t="s">
        <v>15</v>
      </c>
      <c r="B18" s="17" t="s">
        <v>82</v>
      </c>
      <c r="C18" s="18" t="s">
        <v>17</v>
      </c>
      <c r="D18" s="17" t="s">
        <v>83</v>
      </c>
      <c r="E18" s="17" t="s">
        <v>84</v>
      </c>
      <c r="F18" s="18" t="s">
        <v>85</v>
      </c>
      <c r="G18" s="18" t="s">
        <v>21</v>
      </c>
      <c r="H18" s="17" t="s">
        <v>22</v>
      </c>
      <c r="I18" s="14">
        <v>43235.479166666664</v>
      </c>
      <c r="J18" s="15">
        <v>43235</v>
      </c>
      <c r="K18" s="4">
        <v>198254.18</v>
      </c>
      <c r="L18" s="5">
        <v>110727</v>
      </c>
      <c r="M18" s="2">
        <f>Relatorio_2018[PREVISTO]-Relatorio_2018[FECHAMENTO]</f>
        <v>87527.18</v>
      </c>
      <c r="N18" s="19" t="s">
        <v>23</v>
      </c>
    </row>
    <row r="19" spans="1:14" ht="51.75">
      <c r="A19" s="13" t="s">
        <v>15</v>
      </c>
      <c r="B19" s="17" t="s">
        <v>86</v>
      </c>
      <c r="C19" s="18" t="s">
        <v>17</v>
      </c>
      <c r="D19" s="17" t="s">
        <v>87</v>
      </c>
      <c r="E19" s="17" t="s">
        <v>88</v>
      </c>
      <c r="F19" s="18" t="s">
        <v>89</v>
      </c>
      <c r="G19" s="18" t="s">
        <v>21</v>
      </c>
      <c r="H19" s="17" t="s">
        <v>22</v>
      </c>
      <c r="I19" s="14">
        <v>43241.479166666664</v>
      </c>
      <c r="J19" s="15">
        <v>43241</v>
      </c>
      <c r="K19" s="4">
        <v>52833.96</v>
      </c>
      <c r="L19" s="5">
        <v>45046.8</v>
      </c>
      <c r="M19" s="2">
        <f>Relatorio_2018[PREVISTO]-Relatorio_2018[FECHAMENTO]</f>
        <v>7787.1599999999962</v>
      </c>
      <c r="N19" s="19" t="s">
        <v>23</v>
      </c>
    </row>
    <row r="20" spans="1:14" ht="34.5">
      <c r="A20" s="13" t="s">
        <v>15</v>
      </c>
      <c r="B20" s="17" t="s">
        <v>90</v>
      </c>
      <c r="C20" s="18" t="s">
        <v>17</v>
      </c>
      <c r="D20" s="17" t="s">
        <v>91</v>
      </c>
      <c r="E20" s="17" t="s">
        <v>92</v>
      </c>
      <c r="F20" s="18" t="s">
        <v>93</v>
      </c>
      <c r="G20" s="18" t="s">
        <v>94</v>
      </c>
      <c r="H20" s="17" t="s">
        <v>22</v>
      </c>
      <c r="I20" s="14">
        <v>43263.479166666664</v>
      </c>
      <c r="J20" s="15">
        <v>43263</v>
      </c>
      <c r="K20" s="4">
        <v>352519.39</v>
      </c>
      <c r="L20" s="5">
        <v>240234</v>
      </c>
      <c r="M20" s="2">
        <f>Relatorio_2018[PREVISTO]-Relatorio_2018[FECHAMENTO]</f>
        <v>112285.39000000001</v>
      </c>
      <c r="N20" s="19" t="s">
        <v>23</v>
      </c>
    </row>
    <row r="21" spans="1:14" ht="34.5">
      <c r="A21" s="13" t="s">
        <v>24</v>
      </c>
      <c r="B21" s="17" t="s">
        <v>95</v>
      </c>
      <c r="C21" s="18" t="s">
        <v>96</v>
      </c>
      <c r="D21" s="17" t="s">
        <v>18</v>
      </c>
      <c r="E21" s="17" t="s">
        <v>28</v>
      </c>
      <c r="F21" s="18" t="s">
        <v>97</v>
      </c>
      <c r="G21" s="18" t="s">
        <v>30</v>
      </c>
      <c r="H21" s="17" t="s">
        <v>22</v>
      </c>
      <c r="I21" s="14">
        <v>43256.458333333336</v>
      </c>
      <c r="J21" s="15">
        <v>43256</v>
      </c>
      <c r="K21" s="4">
        <v>1092894.1000000001</v>
      </c>
      <c r="L21" s="5">
        <v>1080859.68</v>
      </c>
      <c r="M21" s="2">
        <f>Relatorio_2018[PREVISTO]-Relatorio_2018[FECHAMENTO]</f>
        <v>12034.420000000158</v>
      </c>
      <c r="N21" s="19" t="s">
        <v>23</v>
      </c>
    </row>
    <row r="22" spans="1:14" ht="34.5">
      <c r="A22" s="13" t="s">
        <v>24</v>
      </c>
      <c r="B22" s="17" t="s">
        <v>98</v>
      </c>
      <c r="C22" s="18" t="s">
        <v>96</v>
      </c>
      <c r="D22" s="17" t="s">
        <v>36</v>
      </c>
      <c r="E22" s="17" t="s">
        <v>28</v>
      </c>
      <c r="F22" s="18" t="s">
        <v>99</v>
      </c>
      <c r="G22" s="18" t="s">
        <v>30</v>
      </c>
      <c r="H22" s="17" t="s">
        <v>22</v>
      </c>
      <c r="I22" s="14">
        <v>43263.479166666664</v>
      </c>
      <c r="J22" s="15">
        <v>43326</v>
      </c>
      <c r="K22" s="4">
        <v>368129.52</v>
      </c>
      <c r="L22" s="5">
        <v>357921.43</v>
      </c>
      <c r="M22" s="2">
        <f>Relatorio_2018[PREVISTO]-Relatorio_2018[FECHAMENTO]</f>
        <v>10208.090000000026</v>
      </c>
      <c r="N22" s="19" t="s">
        <v>23</v>
      </c>
    </row>
    <row r="23" spans="1:14" ht="34.5">
      <c r="A23" s="13" t="s">
        <v>15</v>
      </c>
      <c r="B23" s="17" t="s">
        <v>100</v>
      </c>
      <c r="C23" s="18" t="s">
        <v>17</v>
      </c>
      <c r="D23" s="17" t="s">
        <v>101</v>
      </c>
      <c r="E23" s="17" t="s">
        <v>102</v>
      </c>
      <c r="F23" s="18" t="s">
        <v>103</v>
      </c>
      <c r="G23" s="18" t="s">
        <v>21</v>
      </c>
      <c r="H23" s="17" t="s">
        <v>22</v>
      </c>
      <c r="I23" s="14">
        <v>43244.479166666664</v>
      </c>
      <c r="J23" s="15">
        <v>43245</v>
      </c>
      <c r="K23" s="4">
        <v>168205.45</v>
      </c>
      <c r="L23" s="5">
        <v>81892.479999999996</v>
      </c>
      <c r="M23" s="2">
        <f>Relatorio_2018[PREVISTO]-Relatorio_2018[FECHAMENTO]</f>
        <v>86312.970000000016</v>
      </c>
      <c r="N23" s="19" t="s">
        <v>23</v>
      </c>
    </row>
    <row r="24" spans="1:14" ht="34.5">
      <c r="A24" s="13" t="s">
        <v>15</v>
      </c>
      <c r="B24" s="17" t="s">
        <v>104</v>
      </c>
      <c r="C24" s="18" t="s">
        <v>17</v>
      </c>
      <c r="D24" s="17" t="s">
        <v>105</v>
      </c>
      <c r="E24" s="17" t="s">
        <v>106</v>
      </c>
      <c r="F24" s="18" t="s">
        <v>107</v>
      </c>
      <c r="G24" s="18" t="s">
        <v>21</v>
      </c>
      <c r="H24" s="17" t="s">
        <v>43</v>
      </c>
      <c r="I24" s="14">
        <v>43245.479166666664</v>
      </c>
      <c r="J24" s="15">
        <v>43245</v>
      </c>
      <c r="K24" s="4">
        <v>94316.45</v>
      </c>
      <c r="L24" s="5">
        <v>45101.9</v>
      </c>
      <c r="M24" s="2">
        <f>Relatorio_2018[PREVISTO]-Relatorio_2018[FECHAMENTO]</f>
        <v>49214.549999999996</v>
      </c>
      <c r="N24" s="19" t="s">
        <v>23</v>
      </c>
    </row>
    <row r="25" spans="1:14" ht="51.75">
      <c r="A25" s="13" t="s">
        <v>44</v>
      </c>
      <c r="B25" s="17" t="s">
        <v>108</v>
      </c>
      <c r="C25" s="18" t="s">
        <v>17</v>
      </c>
      <c r="D25" s="17" t="s">
        <v>109</v>
      </c>
      <c r="E25" s="17" t="s">
        <v>110</v>
      </c>
      <c r="F25" s="18" t="s">
        <v>111</v>
      </c>
      <c r="G25" s="18" t="s">
        <v>21</v>
      </c>
      <c r="H25" s="17" t="s">
        <v>22</v>
      </c>
      <c r="I25" s="14">
        <v>43257.479166666664</v>
      </c>
      <c r="J25" s="15">
        <v>43257</v>
      </c>
      <c r="K25" s="4">
        <v>3440.58</v>
      </c>
      <c r="L25" s="5">
        <v>1785</v>
      </c>
      <c r="M25" s="2">
        <f>Relatorio_2018[PREVISTO]-Relatorio_2018[FECHAMENTO]</f>
        <v>1655.58</v>
      </c>
      <c r="N25" s="19" t="s">
        <v>23</v>
      </c>
    </row>
    <row r="26" spans="1:14" ht="51.75">
      <c r="A26" s="13" t="s">
        <v>15</v>
      </c>
      <c r="B26" s="17" t="s">
        <v>112</v>
      </c>
      <c r="C26" s="18" t="s">
        <v>17</v>
      </c>
      <c r="D26" s="17" t="s">
        <v>113</v>
      </c>
      <c r="E26" s="17" t="s">
        <v>114</v>
      </c>
      <c r="F26" s="18" t="s">
        <v>115</v>
      </c>
      <c r="G26" s="18" t="s">
        <v>21</v>
      </c>
      <c r="H26" s="17" t="s">
        <v>22</v>
      </c>
      <c r="I26" s="14">
        <v>43255.479166666664</v>
      </c>
      <c r="J26" s="15">
        <v>43256</v>
      </c>
      <c r="K26" s="4">
        <v>16197.04</v>
      </c>
      <c r="L26" s="5">
        <v>9493.68</v>
      </c>
      <c r="M26" s="2">
        <f>Relatorio_2018[PREVISTO]-Relatorio_2018[FECHAMENTO]</f>
        <v>6703.3600000000006</v>
      </c>
      <c r="N26" s="19" t="s">
        <v>23</v>
      </c>
    </row>
    <row r="27" spans="1:14" ht="51.75">
      <c r="A27" s="13" t="s">
        <v>15</v>
      </c>
      <c r="B27" s="17" t="s">
        <v>116</v>
      </c>
      <c r="C27" s="18" t="s">
        <v>17</v>
      </c>
      <c r="D27" s="17" t="s">
        <v>117</v>
      </c>
      <c r="E27" s="17" t="s">
        <v>118</v>
      </c>
      <c r="F27" s="18" t="s">
        <v>119</v>
      </c>
      <c r="G27" s="18" t="s">
        <v>21</v>
      </c>
      <c r="H27" s="17" t="s">
        <v>22</v>
      </c>
      <c r="I27" s="14">
        <v>43259.479166666664</v>
      </c>
      <c r="J27" s="15">
        <v>43259</v>
      </c>
      <c r="K27" s="4">
        <v>23806.799999999999</v>
      </c>
      <c r="L27" s="5">
        <v>17646</v>
      </c>
      <c r="M27" s="2">
        <f>Relatorio_2018[PREVISTO]-Relatorio_2018[FECHAMENTO]</f>
        <v>6160.7999999999993</v>
      </c>
      <c r="N27" s="19" t="s">
        <v>23</v>
      </c>
    </row>
    <row r="28" spans="1:14" ht="51.75">
      <c r="A28" s="13" t="s">
        <v>44</v>
      </c>
      <c r="B28" s="17" t="s">
        <v>120</v>
      </c>
      <c r="C28" s="18" t="s">
        <v>17</v>
      </c>
      <c r="D28" s="17" t="s">
        <v>121</v>
      </c>
      <c r="E28" s="17" t="s">
        <v>122</v>
      </c>
      <c r="F28" s="18" t="s">
        <v>123</v>
      </c>
      <c r="G28" s="18" t="s">
        <v>21</v>
      </c>
      <c r="H28" s="17" t="s">
        <v>22</v>
      </c>
      <c r="I28" s="14">
        <v>43262.479166666664</v>
      </c>
      <c r="J28" s="15">
        <v>43262</v>
      </c>
      <c r="K28" s="4">
        <v>4234.5</v>
      </c>
      <c r="L28" s="5">
        <v>2250</v>
      </c>
      <c r="M28" s="2">
        <f>Relatorio_2018[PREVISTO]-Relatorio_2018[FECHAMENTO]</f>
        <v>1984.5</v>
      </c>
      <c r="N28" s="19" t="s">
        <v>23</v>
      </c>
    </row>
    <row r="29" spans="1:14" ht="51.75">
      <c r="A29" s="13" t="s">
        <v>15</v>
      </c>
      <c r="B29" s="17" t="s">
        <v>124</v>
      </c>
      <c r="C29" s="18" t="s">
        <v>17</v>
      </c>
      <c r="D29" s="17" t="s">
        <v>125</v>
      </c>
      <c r="E29" s="17" t="s">
        <v>126</v>
      </c>
      <c r="F29" s="18" t="s">
        <v>115</v>
      </c>
      <c r="G29" s="18" t="s">
        <v>21</v>
      </c>
      <c r="H29" s="17" t="s">
        <v>22</v>
      </c>
      <c r="I29" s="14">
        <v>43266.479166666664</v>
      </c>
      <c r="J29" s="15">
        <v>43269</v>
      </c>
      <c r="K29" s="4">
        <v>18693.05</v>
      </c>
      <c r="L29" s="5">
        <v>7117.8</v>
      </c>
      <c r="M29" s="2">
        <f>Relatorio_2018[PREVISTO]-Relatorio_2018[FECHAMENTO]</f>
        <v>11575.25</v>
      </c>
      <c r="N29" s="19" t="s">
        <v>23</v>
      </c>
    </row>
    <row r="30" spans="1:14" ht="51.75">
      <c r="A30" s="13" t="s">
        <v>15</v>
      </c>
      <c r="B30" s="17" t="s">
        <v>127</v>
      </c>
      <c r="C30" s="18" t="s">
        <v>17</v>
      </c>
      <c r="D30" s="17" t="s">
        <v>128</v>
      </c>
      <c r="E30" s="17" t="s">
        <v>129</v>
      </c>
      <c r="F30" s="18" t="s">
        <v>130</v>
      </c>
      <c r="G30" s="18" t="s">
        <v>30</v>
      </c>
      <c r="H30" s="17" t="s">
        <v>22</v>
      </c>
      <c r="I30" s="14">
        <v>43264.479166666664</v>
      </c>
      <c r="J30" s="15">
        <v>43264</v>
      </c>
      <c r="K30" s="4">
        <v>20200</v>
      </c>
      <c r="L30" s="5">
        <v>0</v>
      </c>
      <c r="M30" s="2">
        <v>0</v>
      </c>
      <c r="N30" s="19" t="s">
        <v>131</v>
      </c>
    </row>
    <row r="31" spans="1:14" ht="34.5">
      <c r="A31" s="13" t="s">
        <v>132</v>
      </c>
      <c r="B31" s="17" t="s">
        <v>133</v>
      </c>
      <c r="C31" s="18" t="s">
        <v>134</v>
      </c>
      <c r="D31" s="17" t="s">
        <v>18</v>
      </c>
      <c r="E31" s="17" t="s">
        <v>28</v>
      </c>
      <c r="F31" s="18" t="s">
        <v>135</v>
      </c>
      <c r="G31" s="18" t="s">
        <v>21</v>
      </c>
      <c r="H31" s="17" t="s">
        <v>22</v>
      </c>
      <c r="I31" s="14">
        <v>43258.458333333336</v>
      </c>
      <c r="J31" s="15">
        <v>43258</v>
      </c>
      <c r="K31" s="4">
        <v>129396.72</v>
      </c>
      <c r="L31" s="5">
        <v>0</v>
      </c>
      <c r="M31" s="2">
        <v>0</v>
      </c>
      <c r="N31" s="19" t="s">
        <v>136</v>
      </c>
    </row>
    <row r="32" spans="1:14" ht="34.5">
      <c r="A32" s="13" t="s">
        <v>24</v>
      </c>
      <c r="B32" s="17" t="s">
        <v>137</v>
      </c>
      <c r="C32" s="18" t="s">
        <v>134</v>
      </c>
      <c r="D32" s="17" t="s">
        <v>36</v>
      </c>
      <c r="E32" s="17" t="s">
        <v>28</v>
      </c>
      <c r="F32" s="18" t="s">
        <v>138</v>
      </c>
      <c r="G32" s="18" t="s">
        <v>94</v>
      </c>
      <c r="H32" s="17" t="s">
        <v>22</v>
      </c>
      <c r="I32" s="14">
        <v>43262.458333333336</v>
      </c>
      <c r="J32" s="15">
        <v>43262</v>
      </c>
      <c r="K32" s="4">
        <v>2666192.0299999998</v>
      </c>
      <c r="L32" s="20">
        <v>2310000</v>
      </c>
      <c r="M32" s="2">
        <f>Relatorio_2018[PREVISTO]-Relatorio_2018[FECHAMENTO]</f>
        <v>356192.0299999998</v>
      </c>
      <c r="N32" s="19" t="s">
        <v>23</v>
      </c>
    </row>
    <row r="33" spans="1:14" ht="34.5">
      <c r="A33" s="13" t="s">
        <v>15</v>
      </c>
      <c r="B33" s="17" t="s">
        <v>139</v>
      </c>
      <c r="C33" s="18" t="s">
        <v>134</v>
      </c>
      <c r="D33" s="17" t="s">
        <v>40</v>
      </c>
      <c r="E33" s="17" t="s">
        <v>28</v>
      </c>
      <c r="F33" s="18" t="s">
        <v>140</v>
      </c>
      <c r="G33" s="18" t="s">
        <v>94</v>
      </c>
      <c r="H33" s="17" t="s">
        <v>22</v>
      </c>
      <c r="I33" s="14">
        <v>43265.458333333336</v>
      </c>
      <c r="J33" s="15">
        <v>43265</v>
      </c>
      <c r="K33" s="4">
        <v>848145.54</v>
      </c>
      <c r="L33" s="20">
        <v>774000</v>
      </c>
      <c r="M33" s="2">
        <f>Relatorio_2018[PREVISTO]-Relatorio_2018[FECHAMENTO]</f>
        <v>74145.540000000037</v>
      </c>
      <c r="N33" s="19" t="s">
        <v>23</v>
      </c>
    </row>
    <row r="34" spans="1:14" ht="51.75">
      <c r="A34" s="13" t="s">
        <v>15</v>
      </c>
      <c r="B34" s="17" t="s">
        <v>141</v>
      </c>
      <c r="C34" s="18" t="s">
        <v>134</v>
      </c>
      <c r="D34" s="17" t="s">
        <v>50</v>
      </c>
      <c r="E34" s="17" t="s">
        <v>28</v>
      </c>
      <c r="F34" s="18" t="s">
        <v>142</v>
      </c>
      <c r="G34" s="18" t="s">
        <v>143</v>
      </c>
      <c r="H34" s="17" t="s">
        <v>22</v>
      </c>
      <c r="I34" s="14">
        <v>43269.458333333336</v>
      </c>
      <c r="J34" s="15">
        <v>43269</v>
      </c>
      <c r="K34" s="7">
        <v>0</v>
      </c>
      <c r="L34" s="20">
        <v>4093000</v>
      </c>
      <c r="M34" s="7">
        <v>0</v>
      </c>
      <c r="N34" s="19" t="s">
        <v>23</v>
      </c>
    </row>
    <row r="35" spans="1:14" ht="34.5">
      <c r="A35" s="13" t="s">
        <v>15</v>
      </c>
      <c r="B35" s="17" t="s">
        <v>144</v>
      </c>
      <c r="C35" s="18" t="s">
        <v>134</v>
      </c>
      <c r="D35" s="17" t="s">
        <v>46</v>
      </c>
      <c r="E35" s="17" t="s">
        <v>28</v>
      </c>
      <c r="F35" s="18" t="s">
        <v>145</v>
      </c>
      <c r="G35" s="18" t="s">
        <v>30</v>
      </c>
      <c r="H35" s="17" t="s">
        <v>22</v>
      </c>
      <c r="I35" s="14">
        <v>43272.458333333336</v>
      </c>
      <c r="J35" s="15">
        <v>43272</v>
      </c>
      <c r="K35" s="4">
        <v>11839.6</v>
      </c>
      <c r="L35" s="20">
        <v>10900</v>
      </c>
      <c r="M35" s="2">
        <f>Relatorio_2018[PREVISTO]-Relatorio_2018[FECHAMENTO]</f>
        <v>939.60000000000036</v>
      </c>
      <c r="N35" s="19" t="s">
        <v>23</v>
      </c>
    </row>
    <row r="36" spans="1:14" ht="34.5">
      <c r="A36" s="13" t="s">
        <v>15</v>
      </c>
      <c r="B36" s="17" t="s">
        <v>146</v>
      </c>
      <c r="C36" s="18" t="s">
        <v>17</v>
      </c>
      <c r="D36" s="17" t="s">
        <v>147</v>
      </c>
      <c r="E36" s="17" t="s">
        <v>148</v>
      </c>
      <c r="F36" s="18" t="s">
        <v>149</v>
      </c>
      <c r="G36" s="18" t="s">
        <v>143</v>
      </c>
      <c r="H36" s="17" t="s">
        <v>22</v>
      </c>
      <c r="I36" s="14">
        <v>43276.479166666664</v>
      </c>
      <c r="J36" s="15">
        <v>43276</v>
      </c>
      <c r="K36" s="4">
        <v>12034.67</v>
      </c>
      <c r="L36" s="20">
        <v>10925</v>
      </c>
      <c r="M36" s="2">
        <f>Relatorio_2018[PREVISTO]-Relatorio_2018[FECHAMENTO]</f>
        <v>1109.67</v>
      </c>
      <c r="N36" s="19" t="s">
        <v>23</v>
      </c>
    </row>
    <row r="37" spans="1:14" ht="34.5">
      <c r="A37" s="13" t="s">
        <v>15</v>
      </c>
      <c r="B37" s="17" t="s">
        <v>150</v>
      </c>
      <c r="C37" s="18" t="s">
        <v>17</v>
      </c>
      <c r="D37" s="17" t="s">
        <v>151</v>
      </c>
      <c r="E37" s="17" t="s">
        <v>152</v>
      </c>
      <c r="F37" s="18" t="s">
        <v>153</v>
      </c>
      <c r="G37" s="18" t="s">
        <v>143</v>
      </c>
      <c r="H37" s="17" t="s">
        <v>22</v>
      </c>
      <c r="I37" s="14">
        <v>43265.479166666664</v>
      </c>
      <c r="J37" s="15">
        <v>43265</v>
      </c>
      <c r="K37" s="4">
        <v>291335.38</v>
      </c>
      <c r="L37" s="20">
        <v>79300</v>
      </c>
      <c r="M37" s="2">
        <f>Relatorio_2018[PREVISTO]-Relatorio_2018[FECHAMENTO]</f>
        <v>212035.38</v>
      </c>
      <c r="N37" s="19" t="s">
        <v>23</v>
      </c>
    </row>
    <row r="38" spans="1:14" ht="34.5">
      <c r="A38" s="13" t="s">
        <v>132</v>
      </c>
      <c r="B38" s="17" t="s">
        <v>133</v>
      </c>
      <c r="C38" s="18" t="s">
        <v>134</v>
      </c>
      <c r="D38" s="17" t="s">
        <v>54</v>
      </c>
      <c r="E38" s="17" t="s">
        <v>28</v>
      </c>
      <c r="F38" s="18" t="s">
        <v>135</v>
      </c>
      <c r="G38" s="18" t="s">
        <v>21</v>
      </c>
      <c r="H38" s="17" t="s">
        <v>22</v>
      </c>
      <c r="I38" s="14">
        <v>43277.458333333336</v>
      </c>
      <c r="J38" s="15">
        <v>43277</v>
      </c>
      <c r="K38" s="4">
        <v>129396.72</v>
      </c>
      <c r="L38" s="20">
        <v>90980</v>
      </c>
      <c r="M38" s="2">
        <f>Relatorio_2018[PREVISTO]-Relatorio_2018[FECHAMENTO]</f>
        <v>38416.720000000001</v>
      </c>
      <c r="N38" s="19" t="s">
        <v>23</v>
      </c>
    </row>
    <row r="39" spans="1:14" ht="17.25">
      <c r="A39" s="13" t="s">
        <v>15</v>
      </c>
      <c r="B39" s="17" t="s">
        <v>154</v>
      </c>
      <c r="C39" s="18" t="s">
        <v>134</v>
      </c>
      <c r="D39" s="17" t="s">
        <v>58</v>
      </c>
      <c r="E39" s="17" t="s">
        <v>28</v>
      </c>
      <c r="F39" s="18" t="s">
        <v>155</v>
      </c>
      <c r="G39" s="18" t="s">
        <v>21</v>
      </c>
      <c r="H39" s="17" t="s">
        <v>22</v>
      </c>
      <c r="I39" s="14">
        <v>43286.479166666664</v>
      </c>
      <c r="J39" s="15">
        <v>43286</v>
      </c>
      <c r="K39" s="4">
        <v>545343.32999999996</v>
      </c>
      <c r="L39" s="20">
        <f>18900+49900+21400+28900+22400</f>
        <v>141500</v>
      </c>
      <c r="M39" s="2">
        <f>Relatorio_2018[PREVISTO]-Relatorio_2018[FECHAMENTO]</f>
        <v>403843.32999999996</v>
      </c>
      <c r="N39" s="19" t="s">
        <v>23</v>
      </c>
    </row>
    <row r="40" spans="1:14" ht="34.5">
      <c r="A40" s="13" t="s">
        <v>24</v>
      </c>
      <c r="B40" s="17" t="s">
        <v>156</v>
      </c>
      <c r="C40" s="18" t="s">
        <v>134</v>
      </c>
      <c r="D40" s="17" t="s">
        <v>62</v>
      </c>
      <c r="E40" s="17" t="s">
        <v>28</v>
      </c>
      <c r="F40" s="18" t="s">
        <v>157</v>
      </c>
      <c r="G40" s="18" t="s">
        <v>21</v>
      </c>
      <c r="H40" s="17" t="s">
        <v>22</v>
      </c>
      <c r="I40" s="14">
        <v>43293.458333333336</v>
      </c>
      <c r="J40" s="15">
        <v>43293</v>
      </c>
      <c r="K40" s="4">
        <v>13406.71</v>
      </c>
      <c r="L40" s="20">
        <f>3300+200+40+280+1240+250+1300</f>
        <v>6610</v>
      </c>
      <c r="M40" s="2">
        <f>Relatorio_2018[PREVISTO]-Relatorio_2018[FECHAMENTO]</f>
        <v>6796.7099999999991</v>
      </c>
      <c r="N40" s="19" t="s">
        <v>23</v>
      </c>
    </row>
    <row r="41" spans="1:14" ht="34.5">
      <c r="A41" s="13" t="s">
        <v>44</v>
      </c>
      <c r="B41" s="17" t="s">
        <v>158</v>
      </c>
      <c r="C41" s="18" t="s">
        <v>17</v>
      </c>
      <c r="D41" s="17" t="s">
        <v>159</v>
      </c>
      <c r="E41" s="17" t="s">
        <v>160</v>
      </c>
      <c r="F41" s="18" t="s">
        <v>153</v>
      </c>
      <c r="G41" s="18" t="s">
        <v>21</v>
      </c>
      <c r="H41" s="17" t="s">
        <v>22</v>
      </c>
      <c r="I41" s="14">
        <v>43285.479166666664</v>
      </c>
      <c r="J41" s="15">
        <v>43285</v>
      </c>
      <c r="K41" s="4">
        <v>17832.48</v>
      </c>
      <c r="L41" s="20">
        <v>14250</v>
      </c>
      <c r="M41" s="2">
        <f>Relatorio_2018[PREVISTO]-Relatorio_2018[FECHAMENTO]</f>
        <v>3582.4799999999996</v>
      </c>
      <c r="N41" s="19" t="s">
        <v>23</v>
      </c>
    </row>
    <row r="42" spans="1:14" ht="34.5">
      <c r="A42" s="13" t="s">
        <v>44</v>
      </c>
      <c r="B42" s="17" t="s">
        <v>161</v>
      </c>
      <c r="C42" s="18" t="s">
        <v>17</v>
      </c>
      <c r="D42" s="17" t="s">
        <v>162</v>
      </c>
      <c r="E42" s="17" t="s">
        <v>163</v>
      </c>
      <c r="F42" s="18" t="s">
        <v>64</v>
      </c>
      <c r="G42" s="18" t="s">
        <v>21</v>
      </c>
      <c r="H42" s="17" t="s">
        <v>43</v>
      </c>
      <c r="I42" s="14">
        <v>43284.479166666664</v>
      </c>
      <c r="J42" s="15">
        <v>43284</v>
      </c>
      <c r="K42" s="4">
        <v>15089.8</v>
      </c>
      <c r="L42" s="20">
        <v>5902.6</v>
      </c>
      <c r="M42" s="2">
        <f>Relatorio_2018[PREVISTO]-Relatorio_2018[FECHAMENTO]</f>
        <v>9187.1999999999989</v>
      </c>
      <c r="N42" s="19" t="s">
        <v>23</v>
      </c>
    </row>
    <row r="43" spans="1:14" ht="34.5">
      <c r="A43" s="13" t="s">
        <v>15</v>
      </c>
      <c r="B43" s="17" t="s">
        <v>164</v>
      </c>
      <c r="C43" s="18" t="s">
        <v>17</v>
      </c>
      <c r="D43" s="17" t="s">
        <v>165</v>
      </c>
      <c r="E43" s="17" t="s">
        <v>166</v>
      </c>
      <c r="F43" s="18" t="s">
        <v>167</v>
      </c>
      <c r="G43" s="18" t="s">
        <v>30</v>
      </c>
      <c r="H43" s="17" t="s">
        <v>22</v>
      </c>
      <c r="I43" s="14">
        <v>43286.479166666664</v>
      </c>
      <c r="J43" s="15">
        <v>43286</v>
      </c>
      <c r="K43" s="4">
        <v>16575</v>
      </c>
      <c r="L43" s="20">
        <v>14000</v>
      </c>
      <c r="M43" s="2">
        <f>Relatorio_2018[PREVISTO]-Relatorio_2018[FECHAMENTO]</f>
        <v>2575</v>
      </c>
      <c r="N43" s="19" t="s">
        <v>23</v>
      </c>
    </row>
    <row r="44" spans="1:14" ht="34.5">
      <c r="A44" s="13" t="s">
        <v>15</v>
      </c>
      <c r="B44" s="17" t="s">
        <v>168</v>
      </c>
      <c r="C44" s="18" t="s">
        <v>17</v>
      </c>
      <c r="D44" s="17" t="s">
        <v>169</v>
      </c>
      <c r="E44" s="17" t="s">
        <v>170</v>
      </c>
      <c r="F44" s="18" t="s">
        <v>171</v>
      </c>
      <c r="G44" s="18" t="s">
        <v>94</v>
      </c>
      <c r="H44" s="17" t="s">
        <v>43</v>
      </c>
      <c r="I44" s="14">
        <v>43299.479166666664</v>
      </c>
      <c r="J44" s="15">
        <v>43300</v>
      </c>
      <c r="K44" s="4">
        <v>2327639.59</v>
      </c>
      <c r="L44" s="20">
        <v>1533421.4</v>
      </c>
      <c r="M44" s="2">
        <f>Relatorio_2018[PREVISTO]-Relatorio_2018[FECHAMENTO]</f>
        <v>794218.19</v>
      </c>
      <c r="N44" s="19" t="s">
        <v>23</v>
      </c>
    </row>
    <row r="45" spans="1:14" ht="34.5">
      <c r="A45" s="13" t="s">
        <v>15</v>
      </c>
      <c r="B45" s="17" t="s">
        <v>172</v>
      </c>
      <c r="C45" s="18" t="s">
        <v>17</v>
      </c>
      <c r="D45" s="17" t="s">
        <v>173</v>
      </c>
      <c r="E45" s="17" t="s">
        <v>174</v>
      </c>
      <c r="F45" s="18" t="s">
        <v>175</v>
      </c>
      <c r="G45" s="18" t="s">
        <v>94</v>
      </c>
      <c r="H45" s="17" t="s">
        <v>43</v>
      </c>
      <c r="I45" s="14">
        <v>43301.479166666664</v>
      </c>
      <c r="J45" s="15">
        <v>43301</v>
      </c>
      <c r="K45" s="4">
        <v>464423</v>
      </c>
      <c r="L45" s="20">
        <v>397479</v>
      </c>
      <c r="M45" s="2">
        <f>Relatorio_2018[PREVISTO]-Relatorio_2018[FECHAMENTO]</f>
        <v>66944</v>
      </c>
      <c r="N45" s="19" t="s">
        <v>23</v>
      </c>
    </row>
    <row r="46" spans="1:14" ht="34.5">
      <c r="A46" s="13" t="s">
        <v>15</v>
      </c>
      <c r="B46" s="17" t="s">
        <v>176</v>
      </c>
      <c r="C46" s="18" t="s">
        <v>17</v>
      </c>
      <c r="D46" s="17" t="s">
        <v>177</v>
      </c>
      <c r="E46" s="17" t="s">
        <v>178</v>
      </c>
      <c r="F46" s="18" t="s">
        <v>179</v>
      </c>
      <c r="G46" s="18" t="s">
        <v>94</v>
      </c>
      <c r="H46" s="17" t="s">
        <v>22</v>
      </c>
      <c r="I46" s="14">
        <v>43306.479166666664</v>
      </c>
      <c r="J46" s="15">
        <v>43306</v>
      </c>
      <c r="K46" s="4">
        <v>14061</v>
      </c>
      <c r="L46" s="20">
        <v>13950</v>
      </c>
      <c r="M46" s="2">
        <f>Relatorio_2018[PREVISTO]-Relatorio_2018[FECHAMENTO]</f>
        <v>111</v>
      </c>
      <c r="N46" s="19" t="s">
        <v>23</v>
      </c>
    </row>
    <row r="47" spans="1:14" ht="34.5">
      <c r="A47" s="13" t="s">
        <v>24</v>
      </c>
      <c r="B47" s="17" t="s">
        <v>180</v>
      </c>
      <c r="C47" s="18" t="s">
        <v>17</v>
      </c>
      <c r="D47" s="17" t="s">
        <v>181</v>
      </c>
      <c r="E47" s="17" t="s">
        <v>182</v>
      </c>
      <c r="F47" s="18" t="s">
        <v>183</v>
      </c>
      <c r="G47" s="18" t="s">
        <v>21</v>
      </c>
      <c r="H47" s="17" t="s">
        <v>22</v>
      </c>
      <c r="I47" s="14">
        <v>43308.479166666664</v>
      </c>
      <c r="J47" s="15">
        <v>43308</v>
      </c>
      <c r="K47" s="4">
        <v>45220</v>
      </c>
      <c r="L47" s="20">
        <f>20*1380</f>
        <v>27600</v>
      </c>
      <c r="M47" s="2">
        <f>Relatorio_2018[PREVISTO]-Relatorio_2018[FECHAMENTO]</f>
        <v>17620</v>
      </c>
      <c r="N47" s="19" t="s">
        <v>23</v>
      </c>
    </row>
    <row r="48" spans="1:14" ht="34.5">
      <c r="A48" s="13" t="s">
        <v>24</v>
      </c>
      <c r="B48" s="17" t="s">
        <v>184</v>
      </c>
      <c r="C48" s="18" t="s">
        <v>96</v>
      </c>
      <c r="D48" s="17" t="s">
        <v>40</v>
      </c>
      <c r="E48" s="17" t="s">
        <v>28</v>
      </c>
      <c r="F48" s="18" t="s">
        <v>185</v>
      </c>
      <c r="G48" s="18" t="s">
        <v>30</v>
      </c>
      <c r="H48" s="17" t="s">
        <v>22</v>
      </c>
      <c r="I48" s="14">
        <v>43294.458333333336</v>
      </c>
      <c r="J48" s="15">
        <v>43342</v>
      </c>
      <c r="K48" s="4">
        <v>793602.92</v>
      </c>
      <c r="L48" s="20">
        <v>771399.85</v>
      </c>
      <c r="M48" s="2">
        <f>Relatorio_2018[PREVISTO]-Relatorio_2018[FECHAMENTO]</f>
        <v>22203.070000000065</v>
      </c>
      <c r="N48" s="19" t="s">
        <v>23</v>
      </c>
    </row>
    <row r="49" spans="1:14" ht="34.5">
      <c r="A49" s="13" t="s">
        <v>15</v>
      </c>
      <c r="B49" s="17" t="s">
        <v>186</v>
      </c>
      <c r="C49" s="18" t="s">
        <v>17</v>
      </c>
      <c r="D49" s="17" t="s">
        <v>187</v>
      </c>
      <c r="E49" s="17" t="s">
        <v>188</v>
      </c>
      <c r="F49" s="18" t="s">
        <v>189</v>
      </c>
      <c r="G49" s="18" t="s">
        <v>30</v>
      </c>
      <c r="H49" s="17" t="s">
        <v>22</v>
      </c>
      <c r="I49" s="14">
        <v>43312.479166666664</v>
      </c>
      <c r="J49" s="15">
        <v>43312</v>
      </c>
      <c r="K49" s="4">
        <v>1290769.67</v>
      </c>
      <c r="L49" s="20">
        <v>675000</v>
      </c>
      <c r="M49" s="2">
        <f>Relatorio_2018[PREVISTO]-Relatorio_2018[FECHAMENTO]</f>
        <v>615769.66999999993</v>
      </c>
      <c r="N49" s="19" t="s">
        <v>23</v>
      </c>
    </row>
    <row r="50" spans="1:14" ht="34.5">
      <c r="A50" s="13" t="s">
        <v>15</v>
      </c>
      <c r="B50" s="17" t="s">
        <v>190</v>
      </c>
      <c r="C50" s="18" t="s">
        <v>17</v>
      </c>
      <c r="D50" s="17" t="s">
        <v>191</v>
      </c>
      <c r="E50" s="17" t="s">
        <v>192</v>
      </c>
      <c r="F50" s="18" t="s">
        <v>193</v>
      </c>
      <c r="G50" s="18" t="s">
        <v>30</v>
      </c>
      <c r="H50" s="17" t="s">
        <v>22</v>
      </c>
      <c r="I50" s="14">
        <v>43314.479166666664</v>
      </c>
      <c r="J50" s="15">
        <v>43314</v>
      </c>
      <c r="K50" s="4">
        <v>7440</v>
      </c>
      <c r="L50" s="20">
        <f>12*310</f>
        <v>3720</v>
      </c>
      <c r="M50" s="2">
        <f>Relatorio_2018[PREVISTO]-Relatorio_2018[FECHAMENTO]</f>
        <v>3720</v>
      </c>
      <c r="N50" s="19" t="s">
        <v>23</v>
      </c>
    </row>
    <row r="51" spans="1:14" ht="17.25">
      <c r="A51" s="13" t="s">
        <v>24</v>
      </c>
      <c r="B51" s="17" t="s">
        <v>194</v>
      </c>
      <c r="C51" s="18" t="s">
        <v>32</v>
      </c>
      <c r="D51" s="17" t="s">
        <v>36</v>
      </c>
      <c r="E51" s="17" t="s">
        <v>195</v>
      </c>
      <c r="F51" s="18" t="s">
        <v>196</v>
      </c>
      <c r="G51" s="18" t="s">
        <v>21</v>
      </c>
      <c r="H51" s="17" t="s">
        <v>22</v>
      </c>
      <c r="I51" s="14">
        <v>43318.581944444442</v>
      </c>
      <c r="J51" s="15">
        <v>43318</v>
      </c>
      <c r="K51" s="4">
        <v>3043.68</v>
      </c>
      <c r="L51" s="20">
        <f>3*647.7</f>
        <v>1943.1000000000001</v>
      </c>
      <c r="M51" s="2">
        <f>Relatorio_2018[PREVISTO]-Relatorio_2018[FECHAMENTO]</f>
        <v>1100.5799999999997</v>
      </c>
      <c r="N51" s="19" t="s">
        <v>23</v>
      </c>
    </row>
    <row r="52" spans="1:14" ht="34.5">
      <c r="A52" s="13" t="s">
        <v>24</v>
      </c>
      <c r="B52" s="17" t="s">
        <v>197</v>
      </c>
      <c r="C52" s="18" t="s">
        <v>17</v>
      </c>
      <c r="D52" s="17" t="s">
        <v>198</v>
      </c>
      <c r="E52" s="17" t="s">
        <v>199</v>
      </c>
      <c r="F52" s="18" t="s">
        <v>200</v>
      </c>
      <c r="G52" s="18" t="s">
        <v>21</v>
      </c>
      <c r="H52" s="17" t="s">
        <v>43</v>
      </c>
      <c r="I52" s="14">
        <v>43321.479166666664</v>
      </c>
      <c r="J52" s="15">
        <v>43321</v>
      </c>
      <c r="K52" s="4">
        <v>162215.9</v>
      </c>
      <c r="L52" s="20">
        <f>(40*1495)+(10*1495)+(40*730)+(10*730)</f>
        <v>111250</v>
      </c>
      <c r="M52" s="2">
        <f>Relatorio_2018[PREVISTO]-Relatorio_2018[FECHAMENTO]</f>
        <v>50965.899999999994</v>
      </c>
      <c r="N52" s="19" t="s">
        <v>23</v>
      </c>
    </row>
    <row r="53" spans="1:14" ht="34.5">
      <c r="A53" s="13" t="s">
        <v>24</v>
      </c>
      <c r="B53" s="17" t="s">
        <v>201</v>
      </c>
      <c r="C53" s="18" t="s">
        <v>96</v>
      </c>
      <c r="D53" s="17" t="s">
        <v>50</v>
      </c>
      <c r="E53" s="17" t="s">
        <v>28</v>
      </c>
      <c r="F53" s="18" t="s">
        <v>202</v>
      </c>
      <c r="G53" s="18" t="s">
        <v>30</v>
      </c>
      <c r="H53" s="17" t="s">
        <v>22</v>
      </c>
      <c r="I53" s="14">
        <v>43325.458333333336</v>
      </c>
      <c r="J53" s="15">
        <v>43346</v>
      </c>
      <c r="K53" s="4">
        <v>437934.97</v>
      </c>
      <c r="L53" s="4">
        <v>347707.86</v>
      </c>
      <c r="M53" s="2">
        <f>Relatorio_2018[PREVISTO]-Relatorio_2018[FECHAMENTO]</f>
        <v>90227.109999999986</v>
      </c>
      <c r="N53" s="19" t="s">
        <v>23</v>
      </c>
    </row>
    <row r="54" spans="1:14" ht="34.5">
      <c r="A54" s="13" t="s">
        <v>15</v>
      </c>
      <c r="B54" s="17" t="s">
        <v>203</v>
      </c>
      <c r="C54" s="18" t="s">
        <v>17</v>
      </c>
      <c r="D54" s="17" t="s">
        <v>204</v>
      </c>
      <c r="E54" s="17" t="s">
        <v>205</v>
      </c>
      <c r="F54" s="18" t="s">
        <v>206</v>
      </c>
      <c r="G54" s="18" t="s">
        <v>30</v>
      </c>
      <c r="H54" s="17" t="s">
        <v>22</v>
      </c>
      <c r="I54" s="14">
        <v>43327.479166666664</v>
      </c>
      <c r="J54" s="15">
        <v>43327</v>
      </c>
      <c r="K54" s="4">
        <v>41707.230000000003</v>
      </c>
      <c r="L54" s="20">
        <v>14500</v>
      </c>
      <c r="M54" s="2">
        <f>Relatorio_2018[PREVISTO]-Relatorio_2018[FECHAMENTO]</f>
        <v>27207.230000000003</v>
      </c>
      <c r="N54" s="19" t="s">
        <v>23</v>
      </c>
    </row>
    <row r="55" spans="1:14" ht="17.25">
      <c r="A55" s="13" t="s">
        <v>15</v>
      </c>
      <c r="B55" s="17" t="s">
        <v>207</v>
      </c>
      <c r="C55" s="18" t="s">
        <v>134</v>
      </c>
      <c r="D55" s="17" t="s">
        <v>66</v>
      </c>
      <c r="E55" s="17" t="s">
        <v>28</v>
      </c>
      <c r="F55" s="18" t="s">
        <v>155</v>
      </c>
      <c r="G55" s="18" t="s">
        <v>143</v>
      </c>
      <c r="H55" s="17" t="s">
        <v>22</v>
      </c>
      <c r="I55" s="14">
        <v>43332.479166666664</v>
      </c>
      <c r="J55" s="15">
        <v>43332</v>
      </c>
      <c r="K55" s="4">
        <v>101824</v>
      </c>
      <c r="L55" s="20">
        <v>32000</v>
      </c>
      <c r="M55" s="2">
        <f>Relatorio_2018[PREVISTO]-Relatorio_2018[FECHAMENTO]</f>
        <v>69824</v>
      </c>
      <c r="N55" s="19" t="s">
        <v>23</v>
      </c>
    </row>
    <row r="56" spans="1:14" ht="34.5">
      <c r="A56" s="13" t="s">
        <v>15</v>
      </c>
      <c r="B56" s="17" t="s">
        <v>208</v>
      </c>
      <c r="C56" s="18" t="s">
        <v>17</v>
      </c>
      <c r="D56" s="17" t="s">
        <v>209</v>
      </c>
      <c r="E56" s="17" t="s">
        <v>210</v>
      </c>
      <c r="F56" s="18" t="s">
        <v>211</v>
      </c>
      <c r="G56" s="18" t="s">
        <v>21</v>
      </c>
      <c r="H56" s="17" t="s">
        <v>22</v>
      </c>
      <c r="I56" s="14">
        <v>43328.479166666664</v>
      </c>
      <c r="J56" s="15">
        <v>43328</v>
      </c>
      <c r="K56" s="4">
        <v>221700</v>
      </c>
      <c r="L56" s="20">
        <f>20*6000</f>
        <v>120000</v>
      </c>
      <c r="M56" s="2">
        <f>Relatorio_2018[PREVISTO]-Relatorio_2018[FECHAMENTO]</f>
        <v>101700</v>
      </c>
      <c r="N56" s="19" t="s">
        <v>23</v>
      </c>
    </row>
    <row r="57" spans="1:14" ht="34.5">
      <c r="A57" s="17" t="s">
        <v>24</v>
      </c>
      <c r="B57" s="17" t="s">
        <v>212</v>
      </c>
      <c r="C57" s="18" t="s">
        <v>17</v>
      </c>
      <c r="D57" s="17" t="s">
        <v>213</v>
      </c>
      <c r="E57" s="17" t="s">
        <v>214</v>
      </c>
      <c r="F57" s="18" t="s">
        <v>215</v>
      </c>
      <c r="G57" s="18" t="s">
        <v>30</v>
      </c>
      <c r="H57" s="17" t="s">
        <v>43</v>
      </c>
      <c r="I57" s="14">
        <v>43343.479166666664</v>
      </c>
      <c r="J57" s="15">
        <v>43346</v>
      </c>
      <c r="K57" s="4">
        <v>8392033.3300000001</v>
      </c>
      <c r="L57" s="20">
        <f>1770000+1866250+1884250</f>
        <v>5520500</v>
      </c>
      <c r="M57" s="2">
        <f>Relatorio_2018[PREVISTO]-Relatorio_2018[FECHAMENTO]</f>
        <v>2871533.33</v>
      </c>
      <c r="N57" s="19" t="s">
        <v>23</v>
      </c>
    </row>
    <row r="58" spans="1:14" ht="34.5">
      <c r="A58" s="13" t="s">
        <v>15</v>
      </c>
      <c r="B58" s="17" t="s">
        <v>216</v>
      </c>
      <c r="C58" s="18" t="s">
        <v>17</v>
      </c>
      <c r="D58" s="17" t="s">
        <v>217</v>
      </c>
      <c r="E58" s="17" t="s">
        <v>218</v>
      </c>
      <c r="F58" s="18" t="s">
        <v>219</v>
      </c>
      <c r="G58" s="18" t="s">
        <v>21</v>
      </c>
      <c r="H58" s="17" t="s">
        <v>43</v>
      </c>
      <c r="I58" s="14">
        <v>43334.479166666664</v>
      </c>
      <c r="J58" s="15">
        <v>43334</v>
      </c>
      <c r="K58" s="4">
        <v>462160</v>
      </c>
      <c r="L58" s="20">
        <f>(99*1000)+(120*800)+(125*1000)</f>
        <v>320000</v>
      </c>
      <c r="M58" s="2">
        <f>Relatorio_2018[PREVISTO]-Relatorio_2018[FECHAMENTO]</f>
        <v>142160</v>
      </c>
      <c r="N58" s="19" t="s">
        <v>23</v>
      </c>
    </row>
    <row r="59" spans="1:14" ht="34.5">
      <c r="A59" s="13" t="s">
        <v>15</v>
      </c>
      <c r="B59" s="17" t="s">
        <v>220</v>
      </c>
      <c r="C59" s="18" t="s">
        <v>17</v>
      </c>
      <c r="D59" s="17" t="s">
        <v>221</v>
      </c>
      <c r="E59" s="17" t="s">
        <v>222</v>
      </c>
      <c r="F59" s="18" t="s">
        <v>153</v>
      </c>
      <c r="G59" s="18" t="s">
        <v>143</v>
      </c>
      <c r="H59" s="17" t="s">
        <v>22</v>
      </c>
      <c r="I59" s="14">
        <v>43333.479166666664</v>
      </c>
      <c r="J59" s="15">
        <v>43333</v>
      </c>
      <c r="K59" s="4">
        <v>195964.51</v>
      </c>
      <c r="L59" s="20">
        <v>53000</v>
      </c>
      <c r="M59" s="2">
        <f>Relatorio_2018[PREVISTO]-Relatorio_2018[FECHAMENTO]</f>
        <v>142964.51</v>
      </c>
      <c r="N59" s="19" t="s">
        <v>23</v>
      </c>
    </row>
    <row r="60" spans="1:14" ht="17.25">
      <c r="A60" s="13" t="s">
        <v>15</v>
      </c>
      <c r="B60" s="17" t="s">
        <v>223</v>
      </c>
      <c r="C60" s="18" t="s">
        <v>134</v>
      </c>
      <c r="D60" s="17" t="s">
        <v>71</v>
      </c>
      <c r="E60" s="17" t="s">
        <v>28</v>
      </c>
      <c r="F60" s="18" t="s">
        <v>224</v>
      </c>
      <c r="G60" s="18" t="s">
        <v>94</v>
      </c>
      <c r="H60" s="17" t="s">
        <v>22</v>
      </c>
      <c r="I60" s="14">
        <v>43361.479166666664</v>
      </c>
      <c r="J60" s="15">
        <v>43361</v>
      </c>
      <c r="K60" s="4">
        <v>215496</v>
      </c>
      <c r="L60" s="20">
        <v>51578.400000000001</v>
      </c>
      <c r="M60" s="2">
        <f>Relatorio_2018[PREVISTO]-Relatorio_2018[FECHAMENTO]</f>
        <v>163917.6</v>
      </c>
      <c r="N60" s="19" t="s">
        <v>23</v>
      </c>
    </row>
    <row r="61" spans="1:14" ht="34.5">
      <c r="A61" s="17" t="s">
        <v>44</v>
      </c>
      <c r="B61" s="17" t="s">
        <v>225</v>
      </c>
      <c r="C61" s="18" t="s">
        <v>226</v>
      </c>
      <c r="D61" s="17" t="s">
        <v>227</v>
      </c>
      <c r="E61" s="17" t="s">
        <v>228</v>
      </c>
      <c r="F61" s="18" t="s">
        <v>229</v>
      </c>
      <c r="G61" s="18" t="s">
        <v>143</v>
      </c>
      <c r="H61" s="17" t="s">
        <v>22</v>
      </c>
      <c r="I61" s="14">
        <v>43341.479166666664</v>
      </c>
      <c r="J61" s="15">
        <v>43341</v>
      </c>
      <c r="K61" s="4">
        <v>2774.91</v>
      </c>
      <c r="L61" s="20">
        <v>900</v>
      </c>
      <c r="M61" s="2">
        <f>Relatorio_2018[PREVISTO]-Relatorio_2018[FECHAMENTO]</f>
        <v>1874.9099999999999</v>
      </c>
      <c r="N61" s="19" t="s">
        <v>23</v>
      </c>
    </row>
    <row r="62" spans="1:14" ht="34.5">
      <c r="A62" s="17" t="s">
        <v>24</v>
      </c>
      <c r="B62" s="17" t="s">
        <v>230</v>
      </c>
      <c r="C62" s="18" t="s">
        <v>17</v>
      </c>
      <c r="D62" s="17" t="s">
        <v>231</v>
      </c>
      <c r="E62" s="17" t="s">
        <v>232</v>
      </c>
      <c r="F62" s="18" t="s">
        <v>233</v>
      </c>
      <c r="G62" s="18" t="s">
        <v>94</v>
      </c>
      <c r="H62" s="17" t="s">
        <v>22</v>
      </c>
      <c r="I62" s="14">
        <v>43347.479166666664</v>
      </c>
      <c r="J62" s="15">
        <v>43348</v>
      </c>
      <c r="K62" s="4">
        <v>61085.4</v>
      </c>
      <c r="L62" s="20">
        <f>(20*600)+(15*580)+(15*1420)</f>
        <v>42000</v>
      </c>
      <c r="M62" s="2">
        <f>Relatorio_2018[PREVISTO]-Relatorio_2018[FECHAMENTO]</f>
        <v>19085.400000000001</v>
      </c>
      <c r="N62" s="19" t="s">
        <v>23</v>
      </c>
    </row>
    <row r="63" spans="1:14" ht="51.75">
      <c r="A63" s="13" t="s">
        <v>15</v>
      </c>
      <c r="B63" s="17" t="s">
        <v>234</v>
      </c>
      <c r="C63" s="18" t="s">
        <v>134</v>
      </c>
      <c r="D63" s="17" t="s">
        <v>75</v>
      </c>
      <c r="E63" s="17" t="s">
        <v>28</v>
      </c>
      <c r="F63" s="18" t="s">
        <v>235</v>
      </c>
      <c r="G63" s="18" t="s">
        <v>30</v>
      </c>
      <c r="H63" s="17" t="s">
        <v>43</v>
      </c>
      <c r="I63" s="14">
        <v>43339.479166666664</v>
      </c>
      <c r="J63" s="15">
        <v>43339</v>
      </c>
      <c r="K63" s="4">
        <v>5000000</v>
      </c>
      <c r="L63" s="20" t="s">
        <v>236</v>
      </c>
      <c r="M63" s="7" t="s">
        <v>236</v>
      </c>
      <c r="N63" s="19" t="s">
        <v>23</v>
      </c>
    </row>
    <row r="64" spans="1:14" ht="17.25">
      <c r="A64" s="17" t="s">
        <v>24</v>
      </c>
      <c r="B64" s="17" t="s">
        <v>237</v>
      </c>
      <c r="C64" s="18" t="s">
        <v>134</v>
      </c>
      <c r="D64" s="17" t="s">
        <v>79</v>
      </c>
      <c r="E64" s="17" t="s">
        <v>28</v>
      </c>
      <c r="F64" s="18" t="s">
        <v>238</v>
      </c>
      <c r="G64" s="18" t="s">
        <v>94</v>
      </c>
      <c r="H64" s="17" t="s">
        <v>43</v>
      </c>
      <c r="I64" s="14">
        <v>43353.479166666664</v>
      </c>
      <c r="J64" s="15">
        <v>43353</v>
      </c>
      <c r="K64" s="4">
        <v>2267160</v>
      </c>
      <c r="L64" s="20">
        <v>2088000</v>
      </c>
      <c r="M64" s="2">
        <f>Relatorio_2018[PREVISTO]-Relatorio_2018[FECHAMENTO]</f>
        <v>179160</v>
      </c>
      <c r="N64" s="19" t="s">
        <v>23</v>
      </c>
    </row>
    <row r="65" spans="1:14" ht="34.5">
      <c r="A65" s="17" t="s">
        <v>24</v>
      </c>
      <c r="B65" s="17" t="s">
        <v>239</v>
      </c>
      <c r="C65" s="18" t="s">
        <v>17</v>
      </c>
      <c r="D65" s="17" t="s">
        <v>240</v>
      </c>
      <c r="E65" s="17" t="s">
        <v>241</v>
      </c>
      <c r="F65" s="18" t="s">
        <v>242</v>
      </c>
      <c r="G65" s="18" t="s">
        <v>94</v>
      </c>
      <c r="H65" s="17" t="s">
        <v>43</v>
      </c>
      <c r="I65" s="14">
        <v>43355.479166666664</v>
      </c>
      <c r="J65" s="15">
        <v>43357</v>
      </c>
      <c r="K65" s="4">
        <v>4173200</v>
      </c>
      <c r="L65" s="20">
        <v>1276942</v>
      </c>
      <c r="M65" s="2">
        <f>Relatorio_2018[PREVISTO]-Relatorio_2018[FECHAMENTO]</f>
        <v>2896258</v>
      </c>
      <c r="N65" s="19" t="s">
        <v>23</v>
      </c>
    </row>
    <row r="66" spans="1:14" ht="34.5">
      <c r="A66" s="13" t="s">
        <v>15</v>
      </c>
      <c r="B66" s="17" t="s">
        <v>243</v>
      </c>
      <c r="C66" s="18" t="s">
        <v>17</v>
      </c>
      <c r="D66" s="17" t="s">
        <v>244</v>
      </c>
      <c r="E66" s="17" t="s">
        <v>245</v>
      </c>
      <c r="F66" s="18" t="s">
        <v>246</v>
      </c>
      <c r="G66" s="18" t="s">
        <v>94</v>
      </c>
      <c r="H66" s="17" t="s">
        <v>22</v>
      </c>
      <c r="I66" s="14">
        <v>43364.479166666664</v>
      </c>
      <c r="J66" s="15">
        <v>43367</v>
      </c>
      <c r="K66" s="4">
        <v>74050.679999999993</v>
      </c>
      <c r="L66" s="20">
        <v>44750</v>
      </c>
      <c r="M66" s="2">
        <f>Relatorio_2018[PREVISTO]-Relatorio_2018[FECHAMENTO]</f>
        <v>29300.679999999993</v>
      </c>
      <c r="N66" s="19" t="s">
        <v>23</v>
      </c>
    </row>
    <row r="67" spans="1:14" ht="34.5">
      <c r="A67" s="17" t="s">
        <v>24</v>
      </c>
      <c r="B67" s="17" t="s">
        <v>247</v>
      </c>
      <c r="C67" s="18" t="s">
        <v>96</v>
      </c>
      <c r="D67" s="17" t="s">
        <v>46</v>
      </c>
      <c r="E67" s="17" t="s">
        <v>28</v>
      </c>
      <c r="F67" s="18" t="s">
        <v>248</v>
      </c>
      <c r="G67" s="18" t="s">
        <v>30</v>
      </c>
      <c r="H67" s="17" t="s">
        <v>22</v>
      </c>
      <c r="I67" s="14" t="s">
        <v>249</v>
      </c>
      <c r="J67" s="15">
        <v>43396</v>
      </c>
      <c r="K67" s="4">
        <v>614695.62</v>
      </c>
      <c r="L67" s="20">
        <v>499915.35</v>
      </c>
      <c r="M67" s="2">
        <f>Relatorio_2018[PREVISTO]-Relatorio_2018[FECHAMENTO]</f>
        <v>114780.27000000002</v>
      </c>
      <c r="N67" s="19" t="s">
        <v>23</v>
      </c>
    </row>
    <row r="68" spans="1:14" ht="34.5">
      <c r="A68" s="17" t="s">
        <v>24</v>
      </c>
      <c r="B68" s="17" t="s">
        <v>250</v>
      </c>
      <c r="C68" s="18" t="s">
        <v>96</v>
      </c>
      <c r="D68" s="17" t="s">
        <v>54</v>
      </c>
      <c r="E68" s="17" t="s">
        <v>28</v>
      </c>
      <c r="F68" s="18" t="s">
        <v>251</v>
      </c>
      <c r="G68" s="18" t="s">
        <v>30</v>
      </c>
      <c r="H68" s="17" t="s">
        <v>22</v>
      </c>
      <c r="I68" s="14">
        <v>43388.479166666664</v>
      </c>
      <c r="J68" s="15">
        <v>43427</v>
      </c>
      <c r="K68" s="4">
        <v>624935.03</v>
      </c>
      <c r="L68" s="20">
        <v>518133.54</v>
      </c>
      <c r="M68" s="2">
        <f>Relatorio_2018[PREVISTO]-Relatorio_2018[FECHAMENTO]</f>
        <v>106801.49000000005</v>
      </c>
      <c r="N68" s="19" t="s">
        <v>23</v>
      </c>
    </row>
    <row r="69" spans="1:14" ht="34.5">
      <c r="A69" s="17" t="s">
        <v>132</v>
      </c>
      <c r="B69" s="17" t="s">
        <v>252</v>
      </c>
      <c r="C69" s="18" t="s">
        <v>134</v>
      </c>
      <c r="D69" s="17" t="s">
        <v>83</v>
      </c>
      <c r="E69" s="17" t="s">
        <v>28</v>
      </c>
      <c r="F69" s="18" t="s">
        <v>135</v>
      </c>
      <c r="G69" s="18" t="s">
        <v>21</v>
      </c>
      <c r="H69" s="17" t="s">
        <v>22</v>
      </c>
      <c r="I69" s="14">
        <v>43367.479166666664</v>
      </c>
      <c r="J69" s="15">
        <v>43367</v>
      </c>
      <c r="K69" s="4">
        <v>21608.6</v>
      </c>
      <c r="L69" s="20">
        <v>20768.599999999999</v>
      </c>
      <c r="M69" s="2">
        <f>Relatorio_2018[PREVISTO]-Relatorio_2018[FECHAMENTO]</f>
        <v>840</v>
      </c>
      <c r="N69" s="19" t="s">
        <v>23</v>
      </c>
    </row>
    <row r="70" spans="1:14" ht="34.5">
      <c r="A70" s="17" t="s">
        <v>24</v>
      </c>
      <c r="B70" s="17" t="s">
        <v>253</v>
      </c>
      <c r="C70" s="18" t="s">
        <v>17</v>
      </c>
      <c r="D70" s="17" t="s">
        <v>254</v>
      </c>
      <c r="E70" s="17" t="s">
        <v>255</v>
      </c>
      <c r="F70" s="18" t="s">
        <v>256</v>
      </c>
      <c r="G70" s="18" t="s">
        <v>21</v>
      </c>
      <c r="H70" s="17" t="s">
        <v>43</v>
      </c>
      <c r="I70" s="14">
        <v>43368.479166666664</v>
      </c>
      <c r="J70" s="15">
        <v>43369</v>
      </c>
      <c r="K70" s="4">
        <v>283658.45</v>
      </c>
      <c r="L70" s="20">
        <v>218954.5</v>
      </c>
      <c r="M70" s="2">
        <f>Relatorio_2018[PREVISTO]-Relatorio_2018[FECHAMENTO]</f>
        <v>64703.950000000012</v>
      </c>
      <c r="N70" s="19" t="s">
        <v>23</v>
      </c>
    </row>
    <row r="71" spans="1:14" ht="34.5">
      <c r="A71" s="13" t="s">
        <v>15</v>
      </c>
      <c r="B71" s="17" t="s">
        <v>257</v>
      </c>
      <c r="C71" s="18" t="s">
        <v>17</v>
      </c>
      <c r="D71" s="17" t="s">
        <v>258</v>
      </c>
      <c r="E71" s="17" t="s">
        <v>259</v>
      </c>
      <c r="F71" s="18" t="s">
        <v>260</v>
      </c>
      <c r="G71" s="18" t="s">
        <v>21</v>
      </c>
      <c r="H71" s="17" t="s">
        <v>22</v>
      </c>
      <c r="I71" s="14">
        <v>43369.479166666664</v>
      </c>
      <c r="J71" s="15">
        <v>43369</v>
      </c>
      <c r="K71" s="4">
        <v>27021.599999999999</v>
      </c>
      <c r="L71" s="20">
        <v>18144</v>
      </c>
      <c r="M71" s="2">
        <f>Relatorio_2018[PREVISTO]-Relatorio_2018[FECHAMENTO]</f>
        <v>8877.5999999999985</v>
      </c>
      <c r="N71" s="19" t="s">
        <v>23</v>
      </c>
    </row>
    <row r="72" spans="1:14" ht="34.5">
      <c r="A72" s="17" t="s">
        <v>24</v>
      </c>
      <c r="B72" s="17" t="s">
        <v>261</v>
      </c>
      <c r="C72" s="18" t="s">
        <v>17</v>
      </c>
      <c r="D72" s="17" t="s">
        <v>262</v>
      </c>
      <c r="E72" s="17" t="s">
        <v>263</v>
      </c>
      <c r="F72" s="18" t="s">
        <v>264</v>
      </c>
      <c r="G72" s="18" t="s">
        <v>94</v>
      </c>
      <c r="H72" s="17" t="s">
        <v>22</v>
      </c>
      <c r="I72" s="14">
        <v>43370.479166666664</v>
      </c>
      <c r="J72" s="15">
        <v>43370</v>
      </c>
      <c r="K72" s="4">
        <v>33870.01</v>
      </c>
      <c r="L72" s="20">
        <v>33030</v>
      </c>
      <c r="M72" s="2">
        <f>Relatorio_2018[PREVISTO]-Relatorio_2018[FECHAMENTO]</f>
        <v>840.01000000000204</v>
      </c>
      <c r="N72" s="19" t="s">
        <v>23</v>
      </c>
    </row>
    <row r="73" spans="1:14" ht="34.5">
      <c r="A73" s="17" t="s">
        <v>44</v>
      </c>
      <c r="B73" s="17" t="s">
        <v>265</v>
      </c>
      <c r="C73" s="18" t="s">
        <v>17</v>
      </c>
      <c r="D73" s="17" t="s">
        <v>266</v>
      </c>
      <c r="E73" s="17" t="s">
        <v>267</v>
      </c>
      <c r="F73" s="18" t="s">
        <v>268</v>
      </c>
      <c r="G73" s="18" t="s">
        <v>21</v>
      </c>
      <c r="H73" s="17" t="s">
        <v>22</v>
      </c>
      <c r="I73" s="14">
        <v>43371.479166666664</v>
      </c>
      <c r="J73" s="15">
        <v>43371</v>
      </c>
      <c r="K73" s="4">
        <v>922.24</v>
      </c>
      <c r="L73" s="2">
        <v>0</v>
      </c>
      <c r="M73" s="2"/>
      <c r="N73" s="19" t="s">
        <v>269</v>
      </c>
    </row>
    <row r="74" spans="1:14" ht="34.5">
      <c r="A74" s="13" t="s">
        <v>15</v>
      </c>
      <c r="B74" s="17" t="s">
        <v>270</v>
      </c>
      <c r="C74" s="18" t="s">
        <v>17</v>
      </c>
      <c r="D74" s="17" t="s">
        <v>271</v>
      </c>
      <c r="E74" s="17" t="s">
        <v>272</v>
      </c>
      <c r="F74" s="18" t="s">
        <v>273</v>
      </c>
      <c r="G74" s="18" t="s">
        <v>21</v>
      </c>
      <c r="H74" s="17" t="s">
        <v>22</v>
      </c>
      <c r="I74" s="14">
        <v>43374.479166666664</v>
      </c>
      <c r="J74" s="15">
        <v>43375</v>
      </c>
      <c r="K74" s="4">
        <v>130513.8</v>
      </c>
      <c r="L74" s="20">
        <v>106818</v>
      </c>
      <c r="M74" s="2">
        <f>Relatorio_2018[PREVISTO]-Relatorio_2018[FECHAMENTO]</f>
        <v>23695.800000000003</v>
      </c>
      <c r="N74" s="19" t="s">
        <v>23</v>
      </c>
    </row>
    <row r="75" spans="1:14" ht="34.5">
      <c r="A75" s="13" t="s">
        <v>15</v>
      </c>
      <c r="B75" s="17" t="s">
        <v>274</v>
      </c>
      <c r="C75" s="18" t="s">
        <v>17</v>
      </c>
      <c r="D75" s="17" t="s">
        <v>275</v>
      </c>
      <c r="E75" s="17" t="s">
        <v>276</v>
      </c>
      <c r="F75" s="18" t="s">
        <v>277</v>
      </c>
      <c r="G75" s="18" t="s">
        <v>21</v>
      </c>
      <c r="H75" s="17" t="s">
        <v>22</v>
      </c>
      <c r="I75" s="14">
        <v>43376.479166666664</v>
      </c>
      <c r="J75" s="15">
        <v>43376</v>
      </c>
      <c r="K75" s="4">
        <v>11832.22</v>
      </c>
      <c r="L75" s="20">
        <v>6614.6</v>
      </c>
      <c r="M75" s="2">
        <f>Relatorio_2018[PREVISTO]-Relatorio_2018[FECHAMENTO]</f>
        <v>5217.619999999999</v>
      </c>
      <c r="N75" s="19" t="s">
        <v>23</v>
      </c>
    </row>
    <row r="76" spans="1:14" ht="34.5">
      <c r="A76" s="13" t="s">
        <v>15</v>
      </c>
      <c r="B76" s="17" t="s">
        <v>278</v>
      </c>
      <c r="C76" s="18" t="s">
        <v>17</v>
      </c>
      <c r="D76" s="17" t="s">
        <v>279</v>
      </c>
      <c r="E76" s="17" t="s">
        <v>280</v>
      </c>
      <c r="F76" s="18" t="s">
        <v>281</v>
      </c>
      <c r="G76" s="18" t="s">
        <v>21</v>
      </c>
      <c r="H76" s="17" t="s">
        <v>22</v>
      </c>
      <c r="I76" s="14">
        <v>43388.479166666664</v>
      </c>
      <c r="J76" s="15">
        <v>43388</v>
      </c>
      <c r="K76" s="4">
        <v>217396.72</v>
      </c>
      <c r="L76" s="20">
        <v>170618</v>
      </c>
      <c r="M76" s="2">
        <f>Relatorio_2018[PREVISTO]-Relatorio_2018[FECHAMENTO]</f>
        <v>46778.720000000001</v>
      </c>
      <c r="N76" s="19" t="s">
        <v>23</v>
      </c>
    </row>
    <row r="77" spans="1:14" ht="34.5">
      <c r="A77" s="17" t="s">
        <v>24</v>
      </c>
      <c r="B77" s="17" t="s">
        <v>282</v>
      </c>
      <c r="C77" s="18" t="s">
        <v>17</v>
      </c>
      <c r="D77" s="17" t="s">
        <v>283</v>
      </c>
      <c r="E77" s="17" t="s">
        <v>284</v>
      </c>
      <c r="F77" s="18" t="s">
        <v>285</v>
      </c>
      <c r="G77" s="18" t="s">
        <v>21</v>
      </c>
      <c r="H77" s="17" t="s">
        <v>22</v>
      </c>
      <c r="I77" s="14">
        <v>43375.479166666664</v>
      </c>
      <c r="J77" s="15">
        <v>43377</v>
      </c>
      <c r="K77" s="4">
        <v>13053.42</v>
      </c>
      <c r="L77" s="20">
        <v>12984</v>
      </c>
      <c r="M77" s="2">
        <f>Relatorio_2018[PREVISTO]-Relatorio_2018[FECHAMENTO]</f>
        <v>69.420000000000073</v>
      </c>
      <c r="N77" s="19" t="s">
        <v>23</v>
      </c>
    </row>
    <row r="78" spans="1:14" ht="34.5">
      <c r="A78" s="17" t="s">
        <v>24</v>
      </c>
      <c r="B78" s="17" t="s">
        <v>286</v>
      </c>
      <c r="C78" s="18" t="s">
        <v>96</v>
      </c>
      <c r="D78" s="17" t="s">
        <v>58</v>
      </c>
      <c r="E78" s="17" t="s">
        <v>28</v>
      </c>
      <c r="F78" s="18" t="s">
        <v>287</v>
      </c>
      <c r="G78" s="18" t="s">
        <v>30</v>
      </c>
      <c r="H78" s="17" t="s">
        <v>22</v>
      </c>
      <c r="I78" s="14">
        <v>43376.479166666664</v>
      </c>
      <c r="J78" s="15">
        <v>43403</v>
      </c>
      <c r="K78" s="4">
        <v>1091925.69</v>
      </c>
      <c r="L78" s="20">
        <v>881067.99</v>
      </c>
      <c r="M78" s="2">
        <f>Relatorio_2018[PREVISTO]-Relatorio_2018[FECHAMENTO]</f>
        <v>210857.69999999995</v>
      </c>
      <c r="N78" s="19" t="s">
        <v>23</v>
      </c>
    </row>
    <row r="79" spans="1:14" ht="34.5">
      <c r="A79" s="17" t="s">
        <v>24</v>
      </c>
      <c r="B79" s="17" t="s">
        <v>288</v>
      </c>
      <c r="C79" s="18" t="s">
        <v>17</v>
      </c>
      <c r="D79" s="17" t="s">
        <v>289</v>
      </c>
      <c r="E79" s="17" t="s">
        <v>290</v>
      </c>
      <c r="F79" s="18" t="s">
        <v>291</v>
      </c>
      <c r="G79" s="18" t="s">
        <v>21</v>
      </c>
      <c r="H79" s="17" t="s">
        <v>22</v>
      </c>
      <c r="I79" s="14">
        <v>43378.479166666664</v>
      </c>
      <c r="J79" s="15">
        <v>43430</v>
      </c>
      <c r="K79" s="4">
        <v>143279.79</v>
      </c>
      <c r="L79" s="20">
        <v>50741</v>
      </c>
      <c r="M79" s="2">
        <f>Relatorio_2018[PREVISTO]-Relatorio_2018[FECHAMENTO]</f>
        <v>92538.790000000008</v>
      </c>
      <c r="N79" s="19" t="s">
        <v>23</v>
      </c>
    </row>
    <row r="80" spans="1:14" ht="34.5">
      <c r="A80" s="17" t="s">
        <v>24</v>
      </c>
      <c r="B80" s="17" t="s">
        <v>292</v>
      </c>
      <c r="C80" s="18" t="s">
        <v>17</v>
      </c>
      <c r="D80" s="17" t="s">
        <v>293</v>
      </c>
      <c r="E80" s="17" t="s">
        <v>294</v>
      </c>
      <c r="F80" s="18" t="s">
        <v>295</v>
      </c>
      <c r="G80" s="18" t="s">
        <v>94</v>
      </c>
      <c r="H80" s="17" t="s">
        <v>22</v>
      </c>
      <c r="I80" s="14">
        <v>43382.479166666664</v>
      </c>
      <c r="J80" s="15">
        <v>43382</v>
      </c>
      <c r="K80" s="4">
        <v>12200.17</v>
      </c>
      <c r="L80" s="20">
        <v>11620</v>
      </c>
      <c r="M80" s="2">
        <f>Relatorio_2018[PREVISTO]-Relatorio_2018[FECHAMENTO]</f>
        <v>580.17000000000007</v>
      </c>
      <c r="N80" s="19" t="s">
        <v>23</v>
      </c>
    </row>
    <row r="81" spans="1:14" ht="34.5">
      <c r="A81" s="17" t="s">
        <v>24</v>
      </c>
      <c r="B81" s="17" t="s">
        <v>296</v>
      </c>
      <c r="C81" s="18" t="s">
        <v>17</v>
      </c>
      <c r="D81" s="17" t="s">
        <v>297</v>
      </c>
      <c r="E81" s="17" t="s">
        <v>298</v>
      </c>
      <c r="F81" s="18" t="s">
        <v>93</v>
      </c>
      <c r="G81" s="18" t="s">
        <v>94</v>
      </c>
      <c r="H81" s="17" t="s">
        <v>43</v>
      </c>
      <c r="I81" s="14">
        <v>43384.479166666664</v>
      </c>
      <c r="J81" s="15">
        <v>43389</v>
      </c>
      <c r="K81" s="4">
        <v>8343335</v>
      </c>
      <c r="L81" s="20">
        <v>4116380</v>
      </c>
      <c r="M81" s="2">
        <f>Relatorio_2018[PREVISTO]-Relatorio_2018[FECHAMENTO]</f>
        <v>4226955</v>
      </c>
      <c r="N81" s="19" t="s">
        <v>23</v>
      </c>
    </row>
    <row r="82" spans="1:14" ht="34.5">
      <c r="A82" s="17" t="s">
        <v>24</v>
      </c>
      <c r="B82" s="17" t="s">
        <v>299</v>
      </c>
      <c r="C82" s="18" t="s">
        <v>26</v>
      </c>
      <c r="D82" s="17" t="s">
        <v>18</v>
      </c>
      <c r="E82" s="17" t="s">
        <v>28</v>
      </c>
      <c r="F82" s="18" t="s">
        <v>300</v>
      </c>
      <c r="G82" s="18" t="s">
        <v>30</v>
      </c>
      <c r="H82" s="17" t="s">
        <v>22</v>
      </c>
      <c r="I82" s="14">
        <v>43404.479166666664</v>
      </c>
      <c r="J82" s="15">
        <v>43425</v>
      </c>
      <c r="K82" s="4">
        <v>6268056.5199999996</v>
      </c>
      <c r="L82" s="20">
        <v>5451966.9400000004</v>
      </c>
      <c r="M82" s="2">
        <f>Relatorio_2018[PREVISTO]-Relatorio_2018[FECHAMENTO]</f>
        <v>816089.57999999914</v>
      </c>
      <c r="N82" s="19" t="s">
        <v>23</v>
      </c>
    </row>
    <row r="83" spans="1:14" ht="34.5">
      <c r="A83" s="13" t="s">
        <v>15</v>
      </c>
      <c r="B83" s="17" t="s">
        <v>301</v>
      </c>
      <c r="C83" s="18" t="s">
        <v>17</v>
      </c>
      <c r="D83" s="17" t="s">
        <v>302</v>
      </c>
      <c r="E83" s="17" t="s">
        <v>303</v>
      </c>
      <c r="F83" s="18" t="s">
        <v>304</v>
      </c>
      <c r="G83" s="18" t="s">
        <v>30</v>
      </c>
      <c r="H83" s="17" t="s">
        <v>43</v>
      </c>
      <c r="I83" s="14">
        <v>43390.479166666664</v>
      </c>
      <c r="J83" s="15">
        <v>43391</v>
      </c>
      <c r="K83" s="4">
        <v>2481683.9</v>
      </c>
      <c r="L83" s="20">
        <v>1490000</v>
      </c>
      <c r="M83" s="2">
        <f>Relatorio_2018[PREVISTO]-Relatorio_2018[FECHAMENTO]</f>
        <v>991683.89999999991</v>
      </c>
      <c r="N83" s="19" t="s">
        <v>23</v>
      </c>
    </row>
    <row r="84" spans="1:14" ht="34.5">
      <c r="A84" s="13" t="s">
        <v>15</v>
      </c>
      <c r="B84" s="17" t="s">
        <v>305</v>
      </c>
      <c r="C84" s="18" t="s">
        <v>17</v>
      </c>
      <c r="D84" s="17" t="s">
        <v>306</v>
      </c>
      <c r="E84" s="17" t="s">
        <v>307</v>
      </c>
      <c r="F84" s="18" t="s">
        <v>308</v>
      </c>
      <c r="G84" s="18" t="s">
        <v>21</v>
      </c>
      <c r="H84" s="17" t="s">
        <v>22</v>
      </c>
      <c r="I84" s="14">
        <v>43395.479166666664</v>
      </c>
      <c r="J84" s="15">
        <v>43395</v>
      </c>
      <c r="K84" s="4">
        <v>31153.200000000001</v>
      </c>
      <c r="L84" s="20">
        <v>28000</v>
      </c>
      <c r="M84" s="2">
        <f>Relatorio_2018[PREVISTO]-Relatorio_2018[FECHAMENTO]</f>
        <v>3153.2000000000007</v>
      </c>
      <c r="N84" s="19" t="s">
        <v>23</v>
      </c>
    </row>
    <row r="85" spans="1:14" ht="34.5">
      <c r="A85" s="13" t="s">
        <v>15</v>
      </c>
      <c r="B85" s="17" t="s">
        <v>309</v>
      </c>
      <c r="C85" s="18" t="s">
        <v>17</v>
      </c>
      <c r="D85" s="17" t="s">
        <v>310</v>
      </c>
      <c r="E85" s="17" t="s">
        <v>311</v>
      </c>
      <c r="F85" s="18" t="s">
        <v>312</v>
      </c>
      <c r="G85" s="18" t="s">
        <v>21</v>
      </c>
      <c r="H85" s="17" t="s">
        <v>22</v>
      </c>
      <c r="I85" s="14">
        <v>43397.479166666664</v>
      </c>
      <c r="J85" s="15">
        <v>43397</v>
      </c>
      <c r="K85" s="4">
        <v>4453.88</v>
      </c>
      <c r="L85" s="20">
        <v>1771</v>
      </c>
      <c r="M85" s="2">
        <f>Relatorio_2018[PREVISTO]-Relatorio_2018[FECHAMENTO]</f>
        <v>2682.88</v>
      </c>
      <c r="N85" s="19" t="s">
        <v>23</v>
      </c>
    </row>
    <row r="86" spans="1:14" ht="34.5">
      <c r="A86" s="13" t="s">
        <v>15</v>
      </c>
      <c r="B86" s="17" t="s">
        <v>313</v>
      </c>
      <c r="C86" s="18" t="s">
        <v>17</v>
      </c>
      <c r="D86" s="17" t="s">
        <v>314</v>
      </c>
      <c r="E86" s="17" t="s">
        <v>315</v>
      </c>
      <c r="F86" s="18" t="s">
        <v>316</v>
      </c>
      <c r="G86" s="18" t="s">
        <v>143</v>
      </c>
      <c r="H86" s="17" t="s">
        <v>22</v>
      </c>
      <c r="I86" s="14">
        <v>43398.479166666664</v>
      </c>
      <c r="J86" s="15">
        <v>43398</v>
      </c>
      <c r="K86" s="4">
        <v>82825.06</v>
      </c>
      <c r="L86" s="20">
        <v>19000</v>
      </c>
      <c r="M86" s="2">
        <f>Relatorio_2018[PREVISTO]-Relatorio_2018[FECHAMENTO]</f>
        <v>63825.06</v>
      </c>
      <c r="N86" s="19" t="s">
        <v>23</v>
      </c>
    </row>
    <row r="87" spans="1:14" ht="34.5">
      <c r="A87" s="17" t="s">
        <v>24</v>
      </c>
      <c r="B87" s="17" t="s">
        <v>317</v>
      </c>
      <c r="C87" s="18" t="s">
        <v>17</v>
      </c>
      <c r="D87" s="17" t="s">
        <v>318</v>
      </c>
      <c r="E87" s="17" t="s">
        <v>319</v>
      </c>
      <c r="F87" s="18" t="s">
        <v>320</v>
      </c>
      <c r="G87" s="18" t="s">
        <v>21</v>
      </c>
      <c r="H87" s="17" t="s">
        <v>22</v>
      </c>
      <c r="I87" s="14">
        <v>43412.479166666664</v>
      </c>
      <c r="J87" s="15">
        <v>43412</v>
      </c>
      <c r="K87" s="4">
        <v>25742</v>
      </c>
      <c r="L87" s="20">
        <v>15600</v>
      </c>
      <c r="M87" s="2">
        <f>Relatorio_2018[PREVISTO]-Relatorio_2018[FECHAMENTO]</f>
        <v>10142</v>
      </c>
      <c r="N87" s="19" t="s">
        <v>23</v>
      </c>
    </row>
    <row r="88" spans="1:14" ht="34.5">
      <c r="A88" s="13" t="s">
        <v>15</v>
      </c>
      <c r="B88" s="17" t="s">
        <v>321</v>
      </c>
      <c r="C88" s="18" t="s">
        <v>17</v>
      </c>
      <c r="D88" s="17" t="s">
        <v>322</v>
      </c>
      <c r="E88" s="17" t="s">
        <v>323</v>
      </c>
      <c r="F88" s="18" t="s">
        <v>324</v>
      </c>
      <c r="G88" s="18" t="s">
        <v>21</v>
      </c>
      <c r="H88" s="17" t="s">
        <v>22</v>
      </c>
      <c r="I88" s="14">
        <v>43413.479166666664</v>
      </c>
      <c r="J88" s="15">
        <v>43446</v>
      </c>
      <c r="K88" s="4">
        <v>373430.4</v>
      </c>
      <c r="L88" s="20">
        <v>169792.8</v>
      </c>
      <c r="M88" s="2">
        <f>Relatorio_2018[PREVISTO]-Relatorio_2018[FECHAMENTO]</f>
        <v>203637.60000000003</v>
      </c>
      <c r="N88" s="19" t="s">
        <v>23</v>
      </c>
    </row>
    <row r="89" spans="1:14" ht="34.5">
      <c r="A89" s="13" t="s">
        <v>15</v>
      </c>
      <c r="B89" s="17" t="s">
        <v>325</v>
      </c>
      <c r="C89" s="18" t="s">
        <v>17</v>
      </c>
      <c r="D89" s="17" t="s">
        <v>326</v>
      </c>
      <c r="E89" s="17" t="s">
        <v>327</v>
      </c>
      <c r="F89" s="18" t="s">
        <v>328</v>
      </c>
      <c r="G89" s="18" t="s">
        <v>21</v>
      </c>
      <c r="H89" s="17" t="s">
        <v>22</v>
      </c>
      <c r="I89" s="14">
        <v>43416.479166666664</v>
      </c>
      <c r="J89" s="15">
        <v>43416</v>
      </c>
      <c r="K89" s="4">
        <v>227118.8</v>
      </c>
      <c r="L89" s="20">
        <v>162436.1</v>
      </c>
      <c r="M89" s="2">
        <f>Relatorio_2018[PREVISTO]-Relatorio_2018[FECHAMENTO]</f>
        <v>64682.699999999983</v>
      </c>
      <c r="N89" s="19" t="s">
        <v>23</v>
      </c>
    </row>
    <row r="90" spans="1:14" ht="34.5">
      <c r="A90" s="17" t="s">
        <v>24</v>
      </c>
      <c r="B90" s="17" t="s">
        <v>329</v>
      </c>
      <c r="C90" s="18" t="s">
        <v>17</v>
      </c>
      <c r="D90" s="17" t="s">
        <v>330</v>
      </c>
      <c r="E90" s="17" t="s">
        <v>331</v>
      </c>
      <c r="F90" s="18" t="s">
        <v>332</v>
      </c>
      <c r="G90" s="18" t="s">
        <v>21</v>
      </c>
      <c r="H90" s="17" t="s">
        <v>43</v>
      </c>
      <c r="I90" s="14">
        <v>43417.479166666664</v>
      </c>
      <c r="J90" s="15">
        <v>43418</v>
      </c>
      <c r="K90" s="4">
        <v>2702010</v>
      </c>
      <c r="L90" s="20">
        <v>1523936</v>
      </c>
      <c r="M90" s="2">
        <f>Relatorio_2018[PREVISTO]-Relatorio_2018[FECHAMENTO]</f>
        <v>1178074</v>
      </c>
      <c r="N90" s="19" t="s">
        <v>23</v>
      </c>
    </row>
    <row r="91" spans="1:14" ht="34.5">
      <c r="A91" s="17" t="s">
        <v>24</v>
      </c>
      <c r="B91" s="17" t="s">
        <v>333</v>
      </c>
      <c r="C91" s="18" t="s">
        <v>17</v>
      </c>
      <c r="D91" s="17" t="s">
        <v>334</v>
      </c>
      <c r="E91" s="17" t="s">
        <v>335</v>
      </c>
      <c r="F91" s="18" t="s">
        <v>336</v>
      </c>
      <c r="G91" s="18" t="s">
        <v>94</v>
      </c>
      <c r="H91" s="17" t="s">
        <v>22</v>
      </c>
      <c r="I91" s="14">
        <v>43418.479166666664</v>
      </c>
      <c r="J91" s="15">
        <v>43418</v>
      </c>
      <c r="K91" s="4">
        <v>4130.5600000000004</v>
      </c>
      <c r="L91" s="20">
        <v>2700</v>
      </c>
      <c r="M91" s="2">
        <f>Relatorio_2018[PREVISTO]-Relatorio_2018[FECHAMENTO]</f>
        <v>1430.5600000000004</v>
      </c>
      <c r="N91" s="19" t="s">
        <v>23</v>
      </c>
    </row>
    <row r="92" spans="1:14" ht="34.5">
      <c r="A92" s="13" t="s">
        <v>15</v>
      </c>
      <c r="B92" s="17" t="s">
        <v>337</v>
      </c>
      <c r="C92" s="18" t="s">
        <v>17</v>
      </c>
      <c r="D92" s="17" t="s">
        <v>338</v>
      </c>
      <c r="E92" s="17" t="s">
        <v>339</v>
      </c>
      <c r="F92" s="18" t="s">
        <v>340</v>
      </c>
      <c r="G92" s="18" t="s">
        <v>94</v>
      </c>
      <c r="H92" s="17" t="s">
        <v>22</v>
      </c>
      <c r="I92" s="14">
        <v>43425.479166666664</v>
      </c>
      <c r="J92" s="15">
        <v>43425</v>
      </c>
      <c r="K92" s="4">
        <v>14740.5</v>
      </c>
      <c r="L92" s="20">
        <v>1500</v>
      </c>
      <c r="M92" s="2">
        <f>Relatorio_2018[PREVISTO]-Relatorio_2018[FECHAMENTO]</f>
        <v>13240.5</v>
      </c>
      <c r="N92" s="19" t="s">
        <v>23</v>
      </c>
    </row>
    <row r="93" spans="1:14" ht="34.5">
      <c r="A93" s="17" t="s">
        <v>24</v>
      </c>
      <c r="B93" s="17" t="s">
        <v>341</v>
      </c>
      <c r="C93" s="18" t="s">
        <v>17</v>
      </c>
      <c r="D93" s="17" t="s">
        <v>342</v>
      </c>
      <c r="E93" s="17" t="s">
        <v>343</v>
      </c>
      <c r="F93" s="18" t="s">
        <v>344</v>
      </c>
      <c r="G93" s="18" t="s">
        <v>21</v>
      </c>
      <c r="H93" s="17" t="s">
        <v>22</v>
      </c>
      <c r="I93" s="14">
        <v>43426.479166666664</v>
      </c>
      <c r="J93" s="15">
        <v>43426</v>
      </c>
      <c r="K93" s="4">
        <v>11306.3</v>
      </c>
      <c r="L93" s="20">
        <v>8000</v>
      </c>
      <c r="M93" s="2">
        <f>Relatorio_2018[PREVISTO]-Relatorio_2018[FECHAMENTO]</f>
        <v>3306.2999999999993</v>
      </c>
      <c r="N93" s="19" t="s">
        <v>23</v>
      </c>
    </row>
    <row r="94" spans="1:14" ht="34.5">
      <c r="A94" s="17" t="s">
        <v>24</v>
      </c>
      <c r="B94" s="17" t="s">
        <v>345</v>
      </c>
      <c r="C94" s="18" t="s">
        <v>17</v>
      </c>
      <c r="D94" s="17" t="s">
        <v>346</v>
      </c>
      <c r="E94" s="17" t="s">
        <v>347</v>
      </c>
      <c r="F94" s="18" t="s">
        <v>348</v>
      </c>
      <c r="G94" s="18" t="s">
        <v>21</v>
      </c>
      <c r="H94" s="17" t="s">
        <v>43</v>
      </c>
      <c r="I94" s="14">
        <v>43427.479166666664</v>
      </c>
      <c r="J94" s="15">
        <v>43427</v>
      </c>
      <c r="K94" s="4">
        <v>7328278.5</v>
      </c>
      <c r="L94" s="20">
        <v>5676990</v>
      </c>
      <c r="M94" s="2">
        <f>Relatorio_2018[PREVISTO]-Relatorio_2018[FECHAMENTO]</f>
        <v>1651288.5</v>
      </c>
      <c r="N94" s="19" t="s">
        <v>23</v>
      </c>
    </row>
    <row r="95" spans="1:14" ht="34.5">
      <c r="A95" s="17" t="s">
        <v>44</v>
      </c>
      <c r="B95" s="17" t="s">
        <v>349</v>
      </c>
      <c r="C95" s="18" t="s">
        <v>17</v>
      </c>
      <c r="D95" s="17" t="s">
        <v>350</v>
      </c>
      <c r="E95" s="17" t="s">
        <v>351</v>
      </c>
      <c r="F95" s="18" t="s">
        <v>352</v>
      </c>
      <c r="G95" s="18" t="s">
        <v>94</v>
      </c>
      <c r="H95" s="17" t="s">
        <v>22</v>
      </c>
      <c r="I95" s="14">
        <v>43430.479166666664</v>
      </c>
      <c r="J95" s="15">
        <v>43431</v>
      </c>
      <c r="K95" s="4">
        <v>43553.32</v>
      </c>
      <c r="L95" s="20">
        <v>22000</v>
      </c>
      <c r="M95" s="2">
        <f>Relatorio_2018[PREVISTO]-Relatorio_2018[FECHAMENTO]</f>
        <v>21553.32</v>
      </c>
      <c r="N95" s="19" t="s">
        <v>23</v>
      </c>
    </row>
    <row r="96" spans="1:14" ht="34.5">
      <c r="A96" s="17" t="s">
        <v>24</v>
      </c>
      <c r="B96" s="17" t="s">
        <v>353</v>
      </c>
      <c r="C96" s="18" t="s">
        <v>17</v>
      </c>
      <c r="D96" s="17" t="s">
        <v>354</v>
      </c>
      <c r="E96" s="17" t="s">
        <v>355</v>
      </c>
      <c r="F96" s="18" t="s">
        <v>356</v>
      </c>
      <c r="G96" s="18" t="s">
        <v>94</v>
      </c>
      <c r="H96" s="17" t="s">
        <v>22</v>
      </c>
      <c r="I96" s="14">
        <v>43431.479166666664</v>
      </c>
      <c r="J96" s="15" t="s">
        <v>357</v>
      </c>
      <c r="K96" s="4">
        <v>27141.75</v>
      </c>
      <c r="L96" s="20"/>
      <c r="M96" s="2">
        <f>Relatorio_2018[PREVISTO]-Relatorio_2018[FECHAMENTO]</f>
        <v>27141.75</v>
      </c>
      <c r="N96" s="19" t="s">
        <v>357</v>
      </c>
    </row>
    <row r="97" spans="1:14" ht="34.5">
      <c r="A97" s="17" t="s">
        <v>24</v>
      </c>
      <c r="B97" s="17" t="s">
        <v>358</v>
      </c>
      <c r="C97" s="18" t="s">
        <v>17</v>
      </c>
      <c r="D97" s="17" t="s">
        <v>359</v>
      </c>
      <c r="E97" s="17" t="s">
        <v>360</v>
      </c>
      <c r="F97" s="18" t="s">
        <v>361</v>
      </c>
      <c r="G97" s="18" t="s">
        <v>21</v>
      </c>
      <c r="H97" s="17" t="s">
        <v>43</v>
      </c>
      <c r="I97" s="14">
        <v>43432.479166666664</v>
      </c>
      <c r="J97" s="15">
        <v>43432</v>
      </c>
      <c r="K97" s="4">
        <v>188216.6</v>
      </c>
      <c r="L97" s="20">
        <v>111540</v>
      </c>
      <c r="M97" s="2">
        <f>Relatorio_2018[PREVISTO]-Relatorio_2018[FECHAMENTO]</f>
        <v>76676.600000000006</v>
      </c>
      <c r="N97" s="19" t="s">
        <v>23</v>
      </c>
    </row>
    <row r="98" spans="1:14" ht="34.5">
      <c r="A98" s="17" t="s">
        <v>44</v>
      </c>
      <c r="B98" s="17" t="s">
        <v>362</v>
      </c>
      <c r="C98" s="18" t="s">
        <v>17</v>
      </c>
      <c r="D98" s="17" t="s">
        <v>363</v>
      </c>
      <c r="E98" s="17" t="s">
        <v>364</v>
      </c>
      <c r="F98" s="18" t="s">
        <v>365</v>
      </c>
      <c r="G98" s="18" t="s">
        <v>21</v>
      </c>
      <c r="H98" s="17" t="s">
        <v>43</v>
      </c>
      <c r="I98" s="14">
        <v>43433.479166666664</v>
      </c>
      <c r="J98" s="15">
        <v>43433</v>
      </c>
      <c r="K98" s="4">
        <v>57600</v>
      </c>
      <c r="L98" s="21">
        <v>0.15</v>
      </c>
      <c r="M98" s="2">
        <f>Relatorio_2018[PREVISTO]-Relatorio_2018[PREVISTO]*Relatorio_2018[FECHAMENTO]</f>
        <v>48960</v>
      </c>
      <c r="N98" s="19" t="s">
        <v>23</v>
      </c>
    </row>
    <row r="99" spans="1:14" ht="34.5">
      <c r="A99" s="17" t="s">
        <v>24</v>
      </c>
      <c r="B99" s="17" t="s">
        <v>366</v>
      </c>
      <c r="C99" s="18" t="s">
        <v>17</v>
      </c>
      <c r="D99" s="17" t="s">
        <v>367</v>
      </c>
      <c r="E99" s="17" t="s">
        <v>368</v>
      </c>
      <c r="F99" s="18" t="s">
        <v>369</v>
      </c>
      <c r="G99" s="18" t="s">
        <v>21</v>
      </c>
      <c r="H99" s="17" t="s">
        <v>43</v>
      </c>
      <c r="I99" s="14">
        <v>43434.479166666664</v>
      </c>
      <c r="J99" s="15">
        <v>43434</v>
      </c>
      <c r="K99" s="4">
        <v>17447.52</v>
      </c>
      <c r="L99" s="21">
        <v>0.221</v>
      </c>
      <c r="M99" s="2">
        <f>Relatorio_2018[PREVISTO]-Relatorio_2018[PREVISTO]*Relatorio_2018[FECHAMENTO]</f>
        <v>13591.61808</v>
      </c>
      <c r="N99" s="19" t="s">
        <v>23</v>
      </c>
    </row>
    <row r="100" spans="1:14" ht="34.5">
      <c r="A100" s="13" t="s">
        <v>15</v>
      </c>
      <c r="B100" s="17" t="s">
        <v>370</v>
      </c>
      <c r="C100" s="18" t="s">
        <v>17</v>
      </c>
      <c r="D100" s="17" t="s">
        <v>371</v>
      </c>
      <c r="E100" s="17" t="s">
        <v>372</v>
      </c>
      <c r="F100" s="18" t="s">
        <v>373</v>
      </c>
      <c r="G100" s="18" t="s">
        <v>21</v>
      </c>
      <c r="H100" s="17" t="s">
        <v>22</v>
      </c>
      <c r="I100" s="14">
        <v>43427.479166666664</v>
      </c>
      <c r="J100" s="15">
        <v>43427</v>
      </c>
      <c r="K100" s="4">
        <v>43052</v>
      </c>
      <c r="L100" s="20">
        <v>43000</v>
      </c>
      <c r="M100" s="2">
        <f>Relatorio_2018[PREVISTO]-Relatorio_2018[FECHAMENTO]</f>
        <v>52</v>
      </c>
      <c r="N100" s="19" t="s">
        <v>23</v>
      </c>
    </row>
    <row r="101" spans="1:14" ht="51.75">
      <c r="A101" s="13" t="s">
        <v>15</v>
      </c>
      <c r="B101" s="17" t="s">
        <v>374</v>
      </c>
      <c r="C101" s="18" t="s">
        <v>17</v>
      </c>
      <c r="D101" s="17" t="s">
        <v>375</v>
      </c>
      <c r="E101" s="17" t="s">
        <v>376</v>
      </c>
      <c r="F101" s="18" t="s">
        <v>377</v>
      </c>
      <c r="G101" s="18" t="s">
        <v>30</v>
      </c>
      <c r="H101" s="17" t="s">
        <v>22</v>
      </c>
      <c r="I101" s="14">
        <v>43430.479166666664</v>
      </c>
      <c r="J101" s="15">
        <v>43430</v>
      </c>
      <c r="K101" s="4">
        <v>152000</v>
      </c>
      <c r="L101" s="20">
        <v>22560</v>
      </c>
      <c r="M101" s="2">
        <f>Relatorio_2018[PREVISTO]-Relatorio_2018[FECHAMENTO]</f>
        <v>129440</v>
      </c>
      <c r="N101" s="19" t="s">
        <v>23</v>
      </c>
    </row>
    <row r="102" spans="1:14" ht="34.5">
      <c r="A102" s="17" t="s">
        <v>44</v>
      </c>
      <c r="B102" s="17" t="s">
        <v>378</v>
      </c>
      <c r="C102" s="18" t="s">
        <v>17</v>
      </c>
      <c r="D102" s="17" t="s">
        <v>379</v>
      </c>
      <c r="E102" s="17" t="s">
        <v>380</v>
      </c>
      <c r="F102" s="18" t="s">
        <v>381</v>
      </c>
      <c r="G102" s="18" t="s">
        <v>21</v>
      </c>
      <c r="H102" s="17" t="s">
        <v>22</v>
      </c>
      <c r="I102" s="14">
        <v>43431.479166666664</v>
      </c>
      <c r="J102" s="15">
        <v>43431</v>
      </c>
      <c r="K102" s="4">
        <v>1768.32</v>
      </c>
      <c r="L102" s="20">
        <v>1344</v>
      </c>
      <c r="M102" s="2">
        <f>Relatorio_2018[PREVISTO]-Relatorio_2018[FECHAMENTO]</f>
        <v>424.31999999999994</v>
      </c>
      <c r="N102" s="19" t="s">
        <v>23</v>
      </c>
    </row>
    <row r="103" spans="1:14" ht="51.75">
      <c r="A103" s="17" t="s">
        <v>44</v>
      </c>
      <c r="B103" s="17" t="s">
        <v>382</v>
      </c>
      <c r="C103" s="18" t="s">
        <v>17</v>
      </c>
      <c r="D103" s="17" t="s">
        <v>383</v>
      </c>
      <c r="E103" s="17" t="s">
        <v>384</v>
      </c>
      <c r="F103" s="18" t="s">
        <v>385</v>
      </c>
      <c r="G103" s="18" t="s">
        <v>94</v>
      </c>
      <c r="H103" s="17" t="s">
        <v>22</v>
      </c>
      <c r="I103" s="14">
        <v>43432.479166666664</v>
      </c>
      <c r="J103" s="15">
        <v>43432</v>
      </c>
      <c r="K103" s="16">
        <v>6147653</v>
      </c>
      <c r="L103" s="20" t="s">
        <v>28</v>
      </c>
      <c r="M103" s="20" t="s">
        <v>28</v>
      </c>
      <c r="N103" s="19" t="s">
        <v>386</v>
      </c>
    </row>
    <row r="104" spans="1:14" ht="34.5">
      <c r="A104" s="13" t="s">
        <v>15</v>
      </c>
      <c r="B104" s="17" t="s">
        <v>387</v>
      </c>
      <c r="C104" s="18" t="s">
        <v>17</v>
      </c>
      <c r="D104" s="17" t="s">
        <v>388</v>
      </c>
      <c r="E104" s="17" t="s">
        <v>389</v>
      </c>
      <c r="F104" s="18" t="s">
        <v>390</v>
      </c>
      <c r="G104" s="18" t="s">
        <v>21</v>
      </c>
      <c r="H104" s="17" t="s">
        <v>22</v>
      </c>
      <c r="I104" s="14">
        <v>43433.479166666664</v>
      </c>
      <c r="J104" s="15">
        <v>43433</v>
      </c>
      <c r="K104" s="4">
        <v>78948.479999999996</v>
      </c>
      <c r="L104" s="20">
        <v>61584</v>
      </c>
      <c r="M104" s="2">
        <f>Relatorio_2018[PREVISTO]-Relatorio_2018[FECHAMENTO]</f>
        <v>17364.479999999996</v>
      </c>
      <c r="N104" s="19" t="s">
        <v>23</v>
      </c>
    </row>
    <row r="105" spans="1:14" ht="34.5">
      <c r="A105" s="17" t="s">
        <v>44</v>
      </c>
      <c r="B105" s="17" t="s">
        <v>391</v>
      </c>
      <c r="C105" s="18" t="s">
        <v>17</v>
      </c>
      <c r="D105" s="17" t="s">
        <v>392</v>
      </c>
      <c r="E105" s="17" t="s">
        <v>393</v>
      </c>
      <c r="F105" s="18" t="s">
        <v>394</v>
      </c>
      <c r="G105" s="18" t="s">
        <v>21</v>
      </c>
      <c r="H105" s="17" t="s">
        <v>22</v>
      </c>
      <c r="I105" s="14">
        <v>43434.479166666664</v>
      </c>
      <c r="J105" s="15">
        <v>43434</v>
      </c>
      <c r="K105" s="4">
        <v>9629.4</v>
      </c>
      <c r="L105" s="20">
        <v>5904</v>
      </c>
      <c r="M105" s="2">
        <f>Relatorio_2018[PREVISTO]-Relatorio_2018[FECHAMENTO]</f>
        <v>3725.3999999999996</v>
      </c>
      <c r="N105" s="19" t="s">
        <v>23</v>
      </c>
    </row>
    <row r="106" spans="1:14" ht="34.5">
      <c r="A106" s="13" t="s">
        <v>15</v>
      </c>
      <c r="B106" s="17" t="s">
        <v>395</v>
      </c>
      <c r="C106" s="18" t="s">
        <v>17</v>
      </c>
      <c r="D106" s="17" t="s">
        <v>396</v>
      </c>
      <c r="E106" s="17" t="s">
        <v>397</v>
      </c>
      <c r="F106" s="18" t="s">
        <v>398</v>
      </c>
      <c r="G106" s="18" t="s">
        <v>30</v>
      </c>
      <c r="H106" s="17" t="s">
        <v>22</v>
      </c>
      <c r="I106" s="14">
        <v>43438.479166666664</v>
      </c>
      <c r="J106" s="15">
        <v>43438</v>
      </c>
      <c r="K106" s="4">
        <v>21000</v>
      </c>
      <c r="L106" s="20">
        <v>4440</v>
      </c>
      <c r="M106" s="2">
        <f>Relatorio_2018[PREVISTO]-Relatorio_2018[FECHAMENTO]</f>
        <v>16560</v>
      </c>
      <c r="N106" s="19" t="s">
        <v>23</v>
      </c>
    </row>
    <row r="107" spans="1:14" ht="34.5">
      <c r="A107" s="13" t="s">
        <v>24</v>
      </c>
      <c r="B107" s="17" t="s">
        <v>399</v>
      </c>
      <c r="C107" s="18" t="s">
        <v>17</v>
      </c>
      <c r="D107" s="17" t="s">
        <v>400</v>
      </c>
      <c r="E107" s="17" t="s">
        <v>401</v>
      </c>
      <c r="F107" s="18" t="s">
        <v>402</v>
      </c>
      <c r="G107" s="18" t="s">
        <v>94</v>
      </c>
      <c r="H107" s="17" t="s">
        <v>22</v>
      </c>
      <c r="I107" s="14">
        <v>43439.479166666664</v>
      </c>
      <c r="J107" s="15">
        <v>43439</v>
      </c>
      <c r="K107" s="16">
        <v>230112.51</v>
      </c>
      <c r="L107" s="20">
        <v>230000</v>
      </c>
      <c r="M107" s="2">
        <f>Relatorio_2018[PREVISTO]-Relatorio_2018[FECHAMENTO]</f>
        <v>112.51000000000931</v>
      </c>
      <c r="N107" s="19" t="s">
        <v>23</v>
      </c>
    </row>
    <row r="108" spans="1:14" ht="34.5">
      <c r="A108" s="13" t="s">
        <v>24</v>
      </c>
      <c r="B108" s="17" t="s">
        <v>403</v>
      </c>
      <c r="C108" s="18" t="s">
        <v>17</v>
      </c>
      <c r="D108" s="17" t="s">
        <v>404</v>
      </c>
      <c r="E108" s="17" t="s">
        <v>405</v>
      </c>
      <c r="F108" s="18" t="s">
        <v>406</v>
      </c>
      <c r="G108" s="18" t="s">
        <v>94</v>
      </c>
      <c r="H108" s="17" t="s">
        <v>22</v>
      </c>
      <c r="I108" s="14">
        <v>43439.479166666664</v>
      </c>
      <c r="J108" s="15">
        <v>43439</v>
      </c>
      <c r="K108" s="16">
        <v>8772131.5299999993</v>
      </c>
      <c r="L108" s="20">
        <v>4960000</v>
      </c>
      <c r="M108" s="2">
        <f>Relatorio_2018[PREVISTO]-Relatorio_2018[FECHAMENTO]</f>
        <v>3812131.5299999993</v>
      </c>
      <c r="N108" s="19" t="s">
        <v>23</v>
      </c>
    </row>
    <row r="109" spans="1:14" ht="34.5">
      <c r="A109" s="13" t="s">
        <v>15</v>
      </c>
      <c r="B109" s="17" t="s">
        <v>407</v>
      </c>
      <c r="C109" s="18" t="s">
        <v>134</v>
      </c>
      <c r="D109" s="17" t="s">
        <v>87</v>
      </c>
      <c r="E109" s="17" t="s">
        <v>28</v>
      </c>
      <c r="F109" s="18" t="s">
        <v>408</v>
      </c>
      <c r="G109" s="18" t="s">
        <v>30</v>
      </c>
      <c r="H109" s="17" t="s">
        <v>22</v>
      </c>
      <c r="I109" s="14">
        <v>43438.479166666664</v>
      </c>
      <c r="J109" s="15">
        <v>43438</v>
      </c>
      <c r="K109" s="16">
        <v>227528.84</v>
      </c>
      <c r="L109" s="20">
        <v>35000</v>
      </c>
      <c r="M109" s="2">
        <f>Relatorio_2018[PREVISTO]-Relatorio_2018[FECHAMENTO]</f>
        <v>192528.84</v>
      </c>
      <c r="N109" s="19" t="s">
        <v>23</v>
      </c>
    </row>
    <row r="110" spans="1:14" ht="17.25">
      <c r="A110" s="13" t="s">
        <v>24</v>
      </c>
      <c r="B110" s="17" t="s">
        <v>409</v>
      </c>
      <c r="C110" s="18" t="s">
        <v>134</v>
      </c>
      <c r="D110" s="17" t="s">
        <v>91</v>
      </c>
      <c r="E110" s="17" t="s">
        <v>28</v>
      </c>
      <c r="F110" s="18" t="s">
        <v>410</v>
      </c>
      <c r="G110" s="18" t="s">
        <v>94</v>
      </c>
      <c r="H110" s="17" t="s">
        <v>22</v>
      </c>
      <c r="I110" s="14">
        <v>43441.479166666664</v>
      </c>
      <c r="J110" s="15">
        <v>43441</v>
      </c>
      <c r="K110" s="16">
        <v>392880.97</v>
      </c>
      <c r="L110" s="20">
        <v>232000</v>
      </c>
      <c r="M110" s="2">
        <f>Relatorio_2018[PREVISTO]-Relatorio_2018[FECHAMENTO]</f>
        <v>160880.96999999997</v>
      </c>
      <c r="N110" s="19" t="s">
        <v>23</v>
      </c>
    </row>
    <row r="111" spans="1:14" ht="17.25">
      <c r="A111" s="13" t="s">
        <v>15</v>
      </c>
      <c r="B111" s="17" t="s">
        <v>411</v>
      </c>
      <c r="C111" s="18" t="s">
        <v>32</v>
      </c>
      <c r="D111" s="17" t="s">
        <v>40</v>
      </c>
      <c r="E111" s="17" t="s">
        <v>412</v>
      </c>
      <c r="F111" s="18" t="s">
        <v>413</v>
      </c>
      <c r="G111" s="18" t="s">
        <v>21</v>
      </c>
      <c r="H111" s="17" t="s">
        <v>22</v>
      </c>
      <c r="I111" s="14">
        <v>43417.576388888891</v>
      </c>
      <c r="J111" s="15">
        <v>43417</v>
      </c>
      <c r="K111" s="4"/>
      <c r="L111" s="20">
        <v>670</v>
      </c>
      <c r="M111" s="2">
        <f>Relatorio_2018[PREVISTO]-Relatorio_2018[FECHAMENTO]</f>
        <v>-670</v>
      </c>
      <c r="N111" s="19" t="s">
        <v>23</v>
      </c>
    </row>
    <row r="112" spans="1:14" ht="34.5">
      <c r="A112" s="13" t="s">
        <v>24</v>
      </c>
      <c r="B112" s="17" t="s">
        <v>414</v>
      </c>
      <c r="C112" s="18" t="s">
        <v>32</v>
      </c>
      <c r="D112" s="17" t="s">
        <v>50</v>
      </c>
      <c r="E112" s="17" t="s">
        <v>415</v>
      </c>
      <c r="F112" s="18" t="s">
        <v>196</v>
      </c>
      <c r="G112" s="18" t="s">
        <v>21</v>
      </c>
      <c r="H112" s="17" t="s">
        <v>22</v>
      </c>
      <c r="I112" s="14">
        <v>43425.576388888891</v>
      </c>
      <c r="J112" s="15">
        <v>43425</v>
      </c>
      <c r="K112" s="4"/>
      <c r="L112" s="20">
        <v>687.38</v>
      </c>
      <c r="M112" s="2">
        <f>Relatorio_2018[PREVISTO]-Relatorio_2018[FECHAMENTO]</f>
        <v>-687.38</v>
      </c>
      <c r="N112" s="19" t="s">
        <v>23</v>
      </c>
    </row>
    <row r="113" spans="1:14" ht="51.75">
      <c r="A113" s="13" t="s">
        <v>15</v>
      </c>
      <c r="B113" s="17" t="s">
        <v>416</v>
      </c>
      <c r="C113" s="18" t="s">
        <v>134</v>
      </c>
      <c r="D113" s="17" t="s">
        <v>101</v>
      </c>
      <c r="E113" s="17" t="s">
        <v>28</v>
      </c>
      <c r="F113" s="18" t="s">
        <v>417</v>
      </c>
      <c r="G113" s="18" t="s">
        <v>418</v>
      </c>
      <c r="H113" s="17" t="s">
        <v>22</v>
      </c>
      <c r="I113" s="14">
        <v>43440.479166666664</v>
      </c>
      <c r="J113" s="15">
        <v>43440</v>
      </c>
      <c r="K113" s="16">
        <v>444088.72</v>
      </c>
      <c r="L113" s="20" t="s">
        <v>236</v>
      </c>
      <c r="M113" s="7" t="s">
        <v>236</v>
      </c>
      <c r="N113" s="19" t="s">
        <v>23</v>
      </c>
    </row>
    <row r="114" spans="1:14" ht="34.5">
      <c r="A114" s="13" t="s">
        <v>15</v>
      </c>
      <c r="B114" s="17" t="s">
        <v>419</v>
      </c>
      <c r="C114" s="18" t="s">
        <v>134</v>
      </c>
      <c r="D114" s="17" t="s">
        <v>105</v>
      </c>
      <c r="E114" s="17" t="s">
        <v>28</v>
      </c>
      <c r="F114" s="18" t="s">
        <v>420</v>
      </c>
      <c r="G114" s="18" t="s">
        <v>421</v>
      </c>
      <c r="H114" s="17" t="s">
        <v>22</v>
      </c>
      <c r="I114" s="14">
        <v>43445.479166666664</v>
      </c>
      <c r="J114" s="15">
        <v>43445</v>
      </c>
      <c r="K114" s="16">
        <v>61110.44</v>
      </c>
      <c r="L114" s="20">
        <v>30960</v>
      </c>
      <c r="M114" s="2">
        <f>Relatorio_2018[PREVISTO]-Relatorio_2018[FECHAMENTO]</f>
        <v>30150.440000000002</v>
      </c>
      <c r="N114" s="19" t="s">
        <v>23</v>
      </c>
    </row>
    <row r="115" spans="1:14" ht="34.5">
      <c r="A115" s="13" t="s">
        <v>24</v>
      </c>
      <c r="B115" s="17" t="s">
        <v>422</v>
      </c>
      <c r="C115" s="18" t="s">
        <v>134</v>
      </c>
      <c r="D115" s="17" t="s">
        <v>109</v>
      </c>
      <c r="E115" s="17" t="s">
        <v>28</v>
      </c>
      <c r="F115" s="18" t="s">
        <v>423</v>
      </c>
      <c r="G115" s="18" t="s">
        <v>94</v>
      </c>
      <c r="H115" s="17" t="s">
        <v>22</v>
      </c>
      <c r="I115" s="14">
        <v>43448.479166666664</v>
      </c>
      <c r="J115" s="15">
        <v>43448</v>
      </c>
      <c r="K115" s="16">
        <v>3287372.76</v>
      </c>
      <c r="L115" s="20">
        <v>1562000</v>
      </c>
      <c r="M115" s="2">
        <f>Relatorio_2018[PREVISTO]-Relatorio_2018[FECHAMENTO]</f>
        <v>1725372.7599999998</v>
      </c>
      <c r="N115" s="19" t="s">
        <v>23</v>
      </c>
    </row>
    <row r="116" spans="1:14" ht="34.5">
      <c r="A116" s="17" t="s">
        <v>24</v>
      </c>
      <c r="B116" s="17" t="s">
        <v>424</v>
      </c>
      <c r="C116" s="18" t="s">
        <v>96</v>
      </c>
      <c r="D116" s="17" t="s">
        <v>62</v>
      </c>
      <c r="E116" s="17" t="s">
        <v>28</v>
      </c>
      <c r="F116" s="18" t="s">
        <v>425</v>
      </c>
      <c r="G116" s="18" t="s">
        <v>30</v>
      </c>
      <c r="H116" s="17" t="s">
        <v>22</v>
      </c>
      <c r="I116" s="14">
        <v>43451.479166666664</v>
      </c>
      <c r="J116" s="15">
        <v>43451</v>
      </c>
      <c r="K116" s="16">
        <v>670689.54</v>
      </c>
      <c r="L116" s="20">
        <v>663311.07999999996</v>
      </c>
      <c r="M116" s="2">
        <f>Relatorio_2018[PREVISTO]-Relatorio_2018[FECHAMENTO]</f>
        <v>7378.4600000000792</v>
      </c>
      <c r="N116" s="19" t="s">
        <v>23</v>
      </c>
    </row>
    <row r="117" spans="1:14" ht="17.25">
      <c r="A117" s="13" t="s">
        <v>24</v>
      </c>
      <c r="B117" s="17" t="s">
        <v>426</v>
      </c>
      <c r="C117" s="18" t="s">
        <v>134</v>
      </c>
      <c r="D117" s="17" t="s">
        <v>113</v>
      </c>
      <c r="E117" s="17" t="s">
        <v>28</v>
      </c>
      <c r="F117" s="18" t="s">
        <v>242</v>
      </c>
      <c r="G117" s="18" t="s">
        <v>94</v>
      </c>
      <c r="H117" s="17" t="s">
        <v>43</v>
      </c>
      <c r="I117" s="14">
        <v>43451.479166666664</v>
      </c>
      <c r="J117" s="15" t="s">
        <v>28</v>
      </c>
      <c r="K117" s="4">
        <v>6195364.0700000003</v>
      </c>
      <c r="L117" s="20" t="s">
        <v>427</v>
      </c>
      <c r="M117" s="2" t="s">
        <v>28</v>
      </c>
      <c r="N117" s="19" t="s">
        <v>427</v>
      </c>
    </row>
  </sheetData>
  <mergeCells count="1">
    <mergeCell ref="A1:N1"/>
  </mergeCells>
  <printOptions verticalCentered="1"/>
  <pageMargins left="0.23622047244094491" right="0.23622047244094491" top="0.74803149606299213" bottom="0.74803149606299213" header="0.31496062992125984" footer="0.31496062992125984"/>
  <pageSetup paperSize="9" scale="50" fitToWidth="0" fitToHeight="0" orientation="landscape" horizontalDpi="4294967295" verticalDpi="4294967295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X M L _ T a b e l a _ q u e r y _ 9 0 6 f b 2 b f - 1 7 d 1 - 4 c d 3 - a d 2 d - 2 8 0 e e e 2 2 3 d 4 0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 R E C U R S O S < / s t r i n g > < / k e y > < v a l u e > < i n t > 1 0 0 < / i n t > < / v a l u e > < / i t e m > < i t e m > < k e y > < s t r i n g > P R O C E S S O < / s t r i n g > < / k e y > < v a l u e > < i n t > 1 0 1 < / i n t > < / v a l u e > < / i t e m > < i t e m > < k e y > < s t r i n g > M O D A L I D A D E < / s t r i n g > < / k e y > < v a l u e > < i n t > 1 2 0 < / i n t > < / v a l u e > < / i t e m > < i t e m > < k e y > < s t r i n g > N � M E R O < / s t r i n g > < / k e y > < v a l u e > < i n t > 9 2 < / i n t > < / v a l u e > < / i t e m > < i t e m > < k e y > < s t r i n g > O C < / s t r i n g > < / k e y > < v a l u e > < i n t > 5 4 < / i n t > < / v a l u e > < / i t e m > < i t e m > < k e y > < s t r i n g > O B J E T O < / s t r i n g > < / k e y > < v a l u e > < i n t > 8 3 < / i n t > < / v a l u e > < / i t e m > < i t e m > < k e y > < s t r i n g > � R E A   R E S P O N S � V E L < / s t r i n g > < / k e y > < v a l u e > < i n t > 1 5 9 < / i n t > < / v a l u e > < / i t e m > < i t e m > < k e y > < s t r i n g > R E G I S T R O   D E   P R E � O S   ( S / N ) < / s t r i n g > < / k e y > < v a l u e > < i n t > 2 0 2 < / i n t > < / v a l u e > < / i t e m > < i t e m > < k e y > < s t r i n g > A B E R T U R A < / s t r i n g > < / k e y > < v a l u e > < i n t > 1 0 1 < / i n t > < / v a l u e > < / i t e m > < i t e m > < k e y > < s t r i n g > T � R M I N O < / s t r i n g > < / k e y > < v a l u e > < i n t > 9 4 < / i n t > < / v a l u e > < / i t e m > < i t e m > < k e y > < s t r i n g > P R E V I S T O < / s t r i n g > < / k e y > < v a l u e > < i n t > 9 6 < / i n t > < / v a l u e > < / i t e m > < i t e m > < k e y > < s t r i n g > F E C H A M E N T O < / s t r i n g > < / k e y > < v a l u e > < i n t > 1 2 2 < / i n t > < / v a l u e > < / i t e m > < i t e m > < k e y > < s t r i n g > E C O N O M I A < / s t r i n g > < / k e y > < v a l u e > < i n t > 1 0 6 < / i n t > < / v a l u e > < / i t e m > < i t e m > < k e y > < s t r i n g > S T A T U S < / s t r i n g > < / k e y > < v a l u e > < i n t > 8 0 < / i n t > < / v a l u e > < / i t e m > < / C o l u m n W i d t h s > < C o l u m n D i s p l a y I n d e x > < i t e m > < k e y > < s t r i n g > R E C U R S O S < / s t r i n g > < / k e y > < v a l u e > < i n t > 0 < / i n t > < / v a l u e > < / i t e m > < i t e m > < k e y > < s t r i n g > P R O C E S S O < / s t r i n g > < / k e y > < v a l u e > < i n t > 1 < / i n t > < / v a l u e > < / i t e m > < i t e m > < k e y > < s t r i n g > M O D A L I D A D E < / s t r i n g > < / k e y > < v a l u e > < i n t > 2 < / i n t > < / v a l u e > < / i t e m > < i t e m > < k e y > < s t r i n g > N � M E R O < / s t r i n g > < / k e y > < v a l u e > < i n t > 3 < / i n t > < / v a l u e > < / i t e m > < i t e m > < k e y > < s t r i n g > O C < / s t r i n g > < / k e y > < v a l u e > < i n t > 4 < / i n t > < / v a l u e > < / i t e m > < i t e m > < k e y > < s t r i n g > O B J E T O < / s t r i n g > < / k e y > < v a l u e > < i n t > 5 < / i n t > < / v a l u e > < / i t e m > < i t e m > < k e y > < s t r i n g > � R E A   R E S P O N S � V E L < / s t r i n g > < / k e y > < v a l u e > < i n t > 6 < / i n t > < / v a l u e > < / i t e m > < i t e m > < k e y > < s t r i n g > R E G I S T R O   D E   P R E � O S   ( S / N ) < / s t r i n g > < / k e y > < v a l u e > < i n t > 7 < / i n t > < / v a l u e > < / i t e m > < i t e m > < k e y > < s t r i n g > A B E R T U R A < / s t r i n g > < / k e y > < v a l u e > < i n t > 8 < / i n t > < / v a l u e > < / i t e m > < i t e m > < k e y > < s t r i n g > T � R M I N O < / s t r i n g > < / k e y > < v a l u e > < i n t > 9 < / i n t > < / v a l u e > < / i t e m > < i t e m > < k e y > < s t r i n g > P R E V I S T O < / s t r i n g > < / k e y > < v a l u e > < i n t > 1 0 < / i n t > < / v a l u e > < / i t e m > < i t e m > < k e y > < s t r i n g > F E C H A M E N T O < / s t r i n g > < / k e y > < v a l u e > < i n t > 1 1 < / i n t > < / v a l u e > < / i t e m > < i t e m > < k e y > < s t r i n g > E C O N O M I A < / s t r i n g > < / k e y > < v a l u e > < i n t > 1 2 < / i n t > < / v a l u e > < / i t e m > < i t e m > < k e y > < s t r i n g > S T A T U S < / s t r i n g > < / k e y > < v a l u e > < i n t > 1 3 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W i d g e t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T a b l e W i d g e t V i e w M o d e l S a n d b o x A d a p t e r " & g t ; & l t ; T a b l e N a m e & g t ; T a b e l a _ q u e r y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 i : t y p e = " S a n d b o x E d i t o r T a b l e W i d g e t V i e w M o d e l K e y " & g t ; & l t ; T a b l e N a m e & g t ; T a b e l a _ q u e r y & l t ; / T a b l e N a m e & g t ; & l t ; / K e y & g t ; & l t ; M a i n t a i n e r 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E C U R S O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C E S S O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O D A L I D A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N � M E R O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C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B J E T O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� R E A   R E S P O N S � V E L & l t ; / K e y & g t ; & l t ; / a : K e y & g t ; & l t ; a : V a l u e 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E G I S T R O   D E   P R E � O S   ( S / N ) & l t ; / K e y & g t ; & l t ; / a : K e y & g t ; & l t ; a : V a l u e 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B E R T U R A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� R M I N O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E V I S T O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E C H A M E N T O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C O N O M I A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T A T U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13.xml>��< ? x m l   v e r s i o n = " 1 . 0 "   e n c o d i n g = " U T F - 1 6 " ? > < G e m i n i   x m l n s = " h t t p : / / g e m i n i / p i v o t c u s t o m i z a t i o n / C l i e n t W i n d o w X M L " > < C u s t o m C o n t e n t > T a b e l a _ q u e r y _ 9 0 6 f b 2 b f - 1 7 d 1 - 4 c d 3 - a d 2 d - 2 8 0 e e e 2 2 3 d 4 0 < / C u s t o m C o n t e n t > < / G e m i n i > 
</file>

<file path=customXml/item14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T a b e l a _ q u e r y _ 9 0 6 f b 2 b f - 1 7 d 1 - 4 c d 3 - a d 2 d - 2 8 0 e e e 2 2 3 d 4 0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7 9 8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15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T a b e l a _ q u e r y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 i : t y p e = " S a n d b o x E d i t o r M e a s u r e G r i d K e y " & g t ; & l t ; T a b l e N a m e & g t ; T a b e l a _ q u e r y & l t ; / T a b l e N a m e & g t ; & l t ; / K e y & g t ; & l t ; M a i n t a i n e r 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 r e a d o n l y & l t ; / K e y & g t ; & l t ; / D i a g r a m O b j e c t K e y & g t ; & l t ; D i a g r a m O b j e c t K e y & g t ; & l t ; K e y & g t ; M e a s u r e s \ T o t a l   M o d a l i d a d e & l t ; / K e y & g t ; & l t ; / D i a g r a m O b j e c t K e y & g t ; & l t ; D i a g r a m O b j e c t K e y & g t ; & l t ; K e y & g t ; M e a s u r e s \ T o t a l   M o d a l i d a d e \ T a g I n f o \ F � r m u l a & l t ; / K e y & g t ; & l t ; / D i a g r a m O b j e c t K e y & g t ; & l t ; D i a g r a m O b j e c t K e y & g t ; & l t ; K e y & g t ; M e a s u r e s \ T o t a l   M o d a l i d a d e \ T a g I n f o \ V a l o r & l t ; / K e y & g t ; & l t ; / D i a g r a m O b j e c t K e y & g t ; & l t ; D i a g r a m O b j e c t K e y & g t ; & l t ; K e y & g t ; M e a s u r e s \ t o t a l   P r e v i s t o & l t ; / K e y & g t ; & l t ; / D i a g r a m O b j e c t K e y & g t ; & l t ; D i a g r a m O b j e c t K e y & g t ; & l t ; K e y & g t ; M e a s u r e s \ t o t a l   P r e v i s t o \ T a g I n f o \ F � r m u l a & l t ; / K e y & g t ; & l t ; / D i a g r a m O b j e c t K e y & g t ; & l t ; D i a g r a m O b j e c t K e y & g t ; & l t ; K e y & g t ; M e a s u r e s \ t o t a l   P r e v i s t o \ T a g I n f o \ V a l o r & l t ; / K e y & g t ; & l t ; / D i a g r a m O b j e c t K e y & g t ; & l t ; D i a g r a m O b j e c t K e y & g t ; & l t ; K e y & g t ; M e a s u r e s \ T o t a l   f e c h a m e n t o & l t ; / K e y & g t ; & l t ; / D i a g r a m O b j e c t K e y & g t ; & l t ; D i a g r a m O b j e c t K e y & g t ; & l t ; K e y & g t ; M e a s u r e s \ T o t a l   f e c h a m e n t o \ T a g I n f o \ F � r m u l a & l t ; / K e y & g t ; & l t ; / D i a g r a m O b j e c t K e y & g t ; & l t ; D i a g r a m O b j e c t K e y & g t ; & l t ; K e y & g t ; M e a s u r e s \ T o t a l   f e c h a m e n t o \ T a g I n f o \ V a l o r & l t ; / K e y & g t ; & l t ; / D i a g r a m O b j e c t K e y & g t ; & l t ; D i a g r a m O b j e c t K e y & g t ; & l t ; K e y & g t ; M e a s u r e s \ t o t a l   e c o n o m i a & l t ; / K e y & g t ; & l t ; / D i a g r a m O b j e c t K e y & g t ; & l t ; D i a g r a m O b j e c t K e y & g t ; & l t ; K e y & g t ; M e a s u r e s \ t o t a l   e c o n o m i a \ T a g I n f o \ F � r m u l a & l t ; / K e y & g t ; & l t ; / D i a g r a m O b j e c t K e y & g t ; & l t ; D i a g r a m O b j e c t K e y & g t ; & l t ; K e y & g t ; M e a s u r e s \ t o t a l   e c o n o m i a \ T a g I n f o \ V a l o r & l t ; / K e y & g t ; & l t ; / D i a g r a m O b j e c t K e y & g t ; & l t ; D i a g r a m O b j e c t K e y & g t ; & l t ; K e y & g t ; C o l u m n s \ R E C U R S O S & l t ; / K e y & g t ; & l t ; / D i a g r a m O b j e c t K e y & g t ; & l t ; D i a g r a m O b j e c t K e y & g t ; & l t ; K e y & g t ; C o l u m n s \ P R O C E S S O & l t ; / K e y & g t ; & l t ; / D i a g r a m O b j e c t K e y & g t ; & l t ; D i a g r a m O b j e c t K e y & g t ; & l t ; K e y & g t ; C o l u m n s \ M O D A L I D A D E & l t ; / K e y & g t ; & l t ; / D i a g r a m O b j e c t K e y & g t ; & l t ; D i a g r a m O b j e c t K e y & g t ; & l t ; K e y & g t ; C o l u m n s \ N � M E R O & l t ; / K e y & g t ; & l t ; / D i a g r a m O b j e c t K e y & g t ; & l t ; D i a g r a m O b j e c t K e y & g t ; & l t ; K e y & g t ; C o l u m n s \ O C & l t ; / K e y & g t ; & l t ; / D i a g r a m O b j e c t K e y & g t ; & l t ; D i a g r a m O b j e c t K e y & g t ; & l t ; K e y & g t ; C o l u m n s \ O B J E T O & l t ; / K e y & g t ; & l t ; / D i a g r a m O b j e c t K e y & g t ; & l t ; D i a g r a m O b j e c t K e y & g t ; & l t ; K e y & g t ; C o l u m n s \ � R E A   R E S P O N S � V E L & l t ; / K e y & g t ; & l t ; / D i a g r a m O b j e c t K e y & g t ; & l t ; D i a g r a m O b j e c t K e y & g t ; & l t ; K e y & g t ; C o l u m n s \ R E G I S T R O   D E   P R E � O S   ( S / N ) & l t ; / K e y & g t ; & l t ; / D i a g r a m O b j e c t K e y & g t ; & l t ; D i a g r a m O b j e c t K e y & g t ; & l t ; K e y & g t ; C o l u m n s \ A B E R T U R A & l t ; / K e y & g t ; & l t ; / D i a g r a m O b j e c t K e y & g t ; & l t ; D i a g r a m O b j e c t K e y & g t ; & l t ; K e y & g t ; C o l u m n s \ T � R M I N O & l t ; / K e y & g t ; & l t ; / D i a g r a m O b j e c t K e y & g t ; & l t ; D i a g r a m O b j e c t K e y & g t ; & l t ; K e y & g t ; C o l u m n s \ P R E V I S T O & l t ; / K e y & g t ; & l t ; / D i a g r a m O b j e c t K e y & g t ; & l t ; D i a g r a m O b j e c t K e y & g t ; & l t ; K e y & g t ; C o l u m n s \ F E C H A M E N T O & l t ; / K e y & g t ; & l t ; / D i a g r a m O b j e c t K e y & g t ; & l t ; D i a g r a m O b j e c t K e y & g t ; & l t ; K e y & g t ; C o l u m n s \ E C O N O M I A & l t ; / K e y & g t ; & l t ; / D i a g r a m O b j e c t K e y & g t ; & l t ; D i a g r a m O b j e c t K e y & g t ; & l t ; K e y & g t ; C o l u m n s \ S T A T U S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1 2 & l t ; / F o c u s C o l u m n & g t ; & l t ; S e l e c t i o n E n d C o l u m n & g t ; 1 2 & l t ; / S e l e c t i o n E n d C o l u m n & g t ; & l t ; S e l e c t i o n S t a r t C o l u m n & g t ; 1 2 & l t ; / S e l e c t i o n S t a r t C o l u m n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T o t a l   M o d a l i d a d e & l t ; / K e y & g t ; & l t ; / a : K e y & g t ; & l t ; a : V a l u e 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T o t a l   M o d a l i d a d e \ T a g I n f o \ F � r m u l a & l t ; / K e y & g t ; & l t ; / a : K e y & g t ; & l t ; a : V a l u e 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T o t a l   M o d a l i d a d e \ T a g I n f o \ V a l o r & l t ; / K e y & g t ; & l t ; / a : K e y & g t ; & l t ; a : V a l u e 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t o t a l   P r e v i s t o & l t ; / K e y & g t ; & l t ; / a : K e y & g t ; & l t ; a : V a l u e   i : t y p e = " M e a s u r e G r i d N o d e V i e w S t a t e " & g t ; & l t ; C o l u m n & g t ; 1 0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t o t a l   P r e v i s t o \ T a g I n f o \ F � r m u l a & l t ; / K e y & g t ; & l t ; / a : K e y & g t ; & l t ; a : V a l u e 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t o t a l   P r e v i s t o \ T a g I n f o \ V a l o r & l t ; / K e y & g t ; & l t ; / a : K e y & g t ; & l t ; a : V a l u e 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T o t a l   f e c h a m e n t o & l t ; / K e y & g t ; & l t ; / a : K e y & g t ; & l t ; a : V a l u e   i : t y p e = " M e a s u r e G r i d N o d e V i e w S t a t e " & g t ; & l t ; C o l u m n & g t ; 1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T o t a l   f e c h a m e n t o \ T a g I n f o \ F � r m u l a & l t ; / K e y & g t ; & l t ; / a : K e y & g t ; & l t ; a : V a l u e 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T o t a l   f e c h a m e n t o \ T a g I n f o \ V a l o r & l t ; / K e y & g t ; & l t ; / a : K e y & g t ; & l t ; a : V a l u e 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t o t a l   e c o n o m i a & l t ; / K e y & g t ; & l t ; / a : K e y & g t ; & l t ; a : V a l u e   i : t y p e = " M e a s u r e G r i d N o d e V i e w S t a t e " & g t ; & l t ; C o l u m n & g t ; 1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t o t a l   e c o n o m i a \ T a g I n f o \ F � r m u l a & l t ; / K e y & g t ; & l t ; / a : K e y & g t ; & l t ; a : V a l u e 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t o t a l   e c o n o m i a \ T a g I n f o \ V a l o r & l t ; / K e y & g t ; & l t ; / a : K e y & g t ; & l t ; a : V a l u e 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E C U R S O S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C E S S O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O D A L I D A D E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N � M E R O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C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B J E T O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� R E A   R E S P O N S � V E L & l t ; / K e y & g t ; & l t ; / a : K e y & g t ; & l t ; a : V a l u e 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E G I S T R O   D E   P R E � O S   ( S / N ) & l t ; / K e y & g t ; & l t ; / a : K e y & g t ; & l t ; a : V a l u e 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B E R T U R A & l t ; / K e y & g t ; & l t ; / a : K e y & g t ; & l t ; a : V a l u e   i : t y p e = " M e a s u r e G r i d N o d e V i e w S t a t e " & g t ; & l t ; C o l u m n & g t ; 8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� R M I N O & l t ; / K e y & g t ; & l t ; / a : K e y & g t ; & l t ; a : V a l u e   i : t y p e = " M e a s u r e G r i d N o d e V i e w S t a t e " & g t ; & l t ; C o l u m n & g t ; 9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E V I S T O & l t ; / K e y & g t ; & l t ; / a : K e y & g t ; & l t ; a : V a l u e   i : t y p e = " M e a s u r e G r i d N o d e V i e w S t a t e " & g t ; & l t ; C o l u m n & g t ; 1 0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E C H A M E N T O & l t ; / K e y & g t ; & l t ; / a : K e y & g t ; & l t ; a : V a l u e   i : t y p e = " M e a s u r e G r i d N o d e V i e w S t a t e " & g t ; & l t ; C o l u m n & g t ; 1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C O N O M I A & l t ; / K e y & g t ; & l t ; / a : K e y & g t ; & l t ; a : V a l u e   i : t y p e = " M e a s u r e G r i d N o d e V i e w S t a t e " & g t ; & l t ; C o l u m n & g t ; 1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T A T U S & l t ; / K e y & g t ; & l t ; / a : K e y & g t ; & l t ; a : V a l u e   i : t y p e = " M e a s u r e G r i d N o d e V i e w S t a t e " & g t ; & l t ; C o l u m n & g t ; 1 3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16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7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18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9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 2 0 1 8 - 0 4 - 1 0 T 1 1 : 1 1 : 1 7 . 5 7 2 6 4 5 3 - 0 3 : 0 0 < / L a s t P r o c e s s e d T i m e > < / D a t a M o d e l i n g S a n d b o x . S e r i a l i z e d S a n d b o x E r r o r C a c h e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2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3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3.xml>��< ? x m l   v e r s i o n = " 1 . 0 "   e n c o d i n g = " u t f - 1 6 " ? > < D a t a M a s h u p   s q m i d = " b 6 2 f 5 c 5 a - 5 b 0 3 - 4 0 7 e - a 9 6 5 - 3 9 8 7 5 3 9 3 d c 2 b "   x m l n s = " h t t p : / / s c h e m a s . m i c r o s o f t . c o m / D a t a M a s h u p " > A A A A A E Y E A A B Q S w M E F A A C A A g A L Y 6 Q T C U P z L 2 n A A A A + Q A A A B I A H A B D b 2 5 m a W c v U G F j a 2 F n Z S 5 4 b W w g o h g A K K A U A A A A A A A A A A A A A A A A A A A A A A A A A A A A h Y / f C o I w H I V f R X b v / p h F y M 8 J d Z s Q B d H t W E t H O s X N 5 r t 1 0 S P 1 C g l l e N f l O X w H v v N 6 P C E b 6 i q 4 q 8 7 q x q S I Y Y o C Z W R z 0 a Z I U e + u 4 R p l H P Z C 3 k S h g h E 2 N h m s T l H p X J s Q 4 r 3 H f o G b r i A R p Y y c 8 9 1 R l q o W o T b W C S M V + q 0 u / 1 e I w + k j w y M c x T i m q y V m M W V A p h 5 y b W b M q I w p k F k J 2 7 5 y f a d 4 6 8 L N A c g U g X x v 8 D d Q S w M E F A A C A A g A L Y 6 Q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2 O k E x T o 3 j l P Q E A A E Y C A A A T A B w A R m 9 y b X V s Y X M v U 2 V j d G l v b j E u b S C i G A A o o B Q A A A A A A A A A A A A A A A A A A A A A A A A A A A B t k c F q w k A Q h u + B v M O S X h S C p W f x s G 7 G N s V k Z X e 1 B 5 E S d U u D y a 7 d b E A J H j y V v k J f J y / W V N t i i X M Z m O / / Z 5 i Z Q q 5 s q h X i 5 3 z X d x 3 X K V 4 T I 9 d I J E u Z J c 9 v p T R 7 N E C Z t K 6 D m h h p Z W V T g N 1 K Z j 1 S G i O V f d J m s 9 R 6 0 + l W 8 z j J 5 c C 7 t H u L w 5 x 8 2 5 R d + O c u N 5 5 I t x r h z E q T r L X X N G w c m e w J k 6 j i R Z u c 6 K z M l d h v Z d E 5 z f S r y m N A p o x T 7 v n I N g R Z u b M H H 1 X e h F E C n N M W i G i A x 2 G A A 2 i h u P 6 M g L U t l L R L w 0 c Q b W V 9 Z I A R A z 6 h M a + P M x i 3 J A z u Q y 4 Y R Q G g C Y P 6 n X L U 4 b d x t 6 X E Q 2 B i y v A v W C d W 2 j S X J y j q D x a F M b 2 E P 4 v D r B n w B 1 S Z L 6 U 5 o R G Q B x x B f B U C o T G N Q n w F c Y H F 9 P + J D 1 3 X S d X 1 1 / W / A F B L A Q I t A B Q A A g A I A C 2 O k E w l D 8 y 9 p w A A A P k A A A A S A A A A A A A A A A A A A A A A A A A A A A B D b 2 5 m a W c v U G F j a 2 F n Z S 5 4 b W x Q S w E C L Q A U A A I A C A A t j p B M D 8 r p q 6 Q A A A D p A A A A E w A A A A A A A A A A A A A A A A D z A A A A W 0 N v b n R l b n R f V H l w Z X N d L n h t b F B L A Q I t A B Q A A g A I A C 2 O k E x T o 3 j l P Q E A A E Y C A A A T A A A A A A A A A A A A A A A A A O Q B A A B G b 3 J t d W x h c y 9 T Z W N 0 a W 9 u M S 5 t U E s F B g A A A A A D A A M A w g A A A G 4 D A A A A A D Q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o c P A A A A A A A A Z Q 8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V s Y V 9 x d W V y e T w v S X R l b V B h d G g + P C 9 J d G V t T G 9 j Y X R p b 2 4 + P F N 0 Y W J s Z U V u d H J p Z X M + P E V u d H J 5 I F R 5 c G U 9 I k l z U H J p d m F 0 Z S I g V m F s d W U 9 I m w w I i A v P j x F b n R y e S B U e X B l P S J S Z X N 1 b H R U e X B l I i B W Y W x 1 Z T 0 i c 1 R h Y m x l I i A v P j x F b n R y e S B U e X B l P S J G a W x s R W 5 h Y m x l Z C I g V m F s d W U 9 I m w w I i A v P j x F b n R y e S B U e X B l P S J G a W x s V G 9 E Y X R h T W 9 k Z W x F b m F i b G V k I i B W Y W x 1 Z T 0 i b D E i I C 8 + P E V u d H J 5 I F R 5 c G U 9 I k Z p b G x T d G F 0 d X M i I F Z h b H V l P S J z Q 2 9 t c G x l d G U i I C 8 + P E V u d H J 5 I F R 5 c G U 9 I k Z p b G x D b 3 V u d C I g V m F s d W U 9 I m w 0 I i A v P j x F b n R y e S B U e X B l P S J G a W x s R X J y b 3 J D b 3 V u d C I g V m F s d W U 9 I m w w I i A v P j x F b n R y e S B U e X B l P S J G a W x s Q 2 9 s d W 1 u V H l w Z X M i I F Z h b H V l P S J z Q m d Z R 0 J n W U d C Z 1 l I Q 1 F V R k J R W T 0 i I C 8 + P E V u d H J 5 I F R 5 c G U 9 I k Z p b G x D b 2 x 1 b W 5 O Y W 1 l c y I g V m F s d W U 9 I n N b J n F 1 b 3 Q 7 U k V D V V J T T 1 M m c X V v d D s s J n F 1 b 3 Q 7 U F J P Q 0 V T U 0 8 m c X V v d D s s J n F 1 b 3 Q 7 T U 9 E Q U x J R E F E R S Z x d W 9 0 O y w m c X V v d D t O w 5 p N R V J P J n F 1 b 3 Q 7 L C Z x d W 9 0 O 0 9 D J n F 1 b 3 Q 7 L C Z x d W 9 0 O 0 9 C S k V U T y Z x d W 9 0 O y w m c X V v d D v D g V J F Q S B S R V N Q T 0 5 T w 4 F W R U w m c X V v d D s s J n F 1 b 3 Q 7 U k V H S V N U U k 8 g R E U g U F J F w 4 d P U y A o U y 9 O K S Z x d W 9 0 O y w m c X V v d D t B Q k V S V F V S Q S Z x d W 9 0 O y w m c X V v d D t U w 4 l S T U l O T y Z x d W 9 0 O y w m c X V v d D t Q U k V W S V N U T y Z x d W 9 0 O y w m c X V v d D t G R U N I Q U 1 F T l R P J n F 1 b 3 Q 7 L C Z x d W 9 0 O 0 V D T 0 5 P T U l B J n F 1 b 3 Q 7 L C Z x d W 9 0 O 1 N U Q V R V U y Z x d W 9 0 O 1 0 i I C 8 + P E V u d H J 5 I F R 5 c G U 9 I k Z p b G x F c n J v c k N v Z G U i I F Z h b H V l P S J z V W 5 r b m 9 3 b i I g L z 4 8 R W 5 0 c n k g V H l w Z T 0 i R m l s b E x h c 3 R V c G R h d G V k I i B W Y W x 1 Z T 0 i Z D I w M T g t M D Q t M T B U M T M 6 N T U 6 M z g u N z A z M z c x N V o i I C 8 + P E V u d H J 5 I F R 5 c G U 9 I k Z p b G x l Z E N v b X B s Z X R l U m V z d W x 0 V G 9 X b 3 J r c 2 h l Z X Q i I F Z h b H V l P S J s M C I g L z 4 8 R W 5 0 c n k g V H l w Z T 0 i Q W R k Z W R U b 0 R h d G F N b 2 R l b C I g V m F s d W U 9 I m w x I i A v P j x F b n R y e S B U e X B l P S J O Y W 1 l V X B k Y X R l Z E F m d G V y R m l s b C I g V m F s d W U 9 I m w w I i A v P j x F b n R y e S B U e X B l P S J S Z W x h d G l v b n N o a X B J b m Z v Q 2 9 u d G F p b m V y I i B W Y W x 1 Z T 0 i c 3 s m c X V v d D t j b 2 x 1 b W 5 D b 3 V u d C Z x d W 9 0 O z o x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Z W x h X 3 F 1 Z X J 5 L 1 R p c G 8 g Q W x 0 Z X J h Z G 8 u e 1 J F Q 1 V S U 0 9 T L D B 9 J n F 1 b 3 Q 7 L C Z x d W 9 0 O 1 N l Y 3 R p b 2 4 x L 1 R h Y m V s Y V 9 x d W V y e S 9 U a X B v I E F s d G V y Y W R v L n t Q U k 9 D R V N T T y w x f S Z x d W 9 0 O y w m c X V v d D t T Z W N 0 a W 9 u M S 9 U Y W J l b G F f c X V l c n k v V G l w b y B B b H R l c m F k b y 5 7 T U 9 E Q U x J R E F E R S w y f S Z x d W 9 0 O y w m c X V v d D t T Z W N 0 a W 9 u M S 9 U Y W J l b G F f c X V l c n k v V G l w b y B B b H R l c m F k b y 5 7 T s O a T U V S T y w z f S Z x d W 9 0 O y w m c X V v d D t T Z W N 0 a W 9 u M S 9 U Y W J l b G F f c X V l c n k v V G l w b y B B b H R l c m F k b y 5 7 T 0 M s N H 0 m c X V v d D s s J n F 1 b 3 Q 7 U 2 V j d G l v b j E v V G F i Z W x h X 3 F 1 Z X J 5 L 1 R p c G 8 g Q W x 0 Z X J h Z G 8 u e 0 9 C S k V U T y w 1 f S Z x d W 9 0 O y w m c X V v d D t T Z W N 0 a W 9 u M S 9 U Y W J l b G F f c X V l c n k v V G l w b y B B b H R l c m F k b y 5 7 w 4 F S R U E g U k V T U E 9 O U 8 O B V k V M L D Z 9 J n F 1 b 3 Q 7 L C Z x d W 9 0 O 1 N l Y 3 R p b 2 4 x L 1 R h Y m V s Y V 9 x d W V y e S 9 U a X B v I E F s d G V y Y W R v L n t S R U d J U 1 R S T y B E R S B Q U k X D h 0 9 T I C h T L 0 4 p L D d 9 J n F 1 b 3 Q 7 L C Z x d W 9 0 O 1 N l Y 3 R p b 2 4 x L 1 R h Y m V s Y V 9 x d W V y e S 9 U a X B v I E F s d G V y Y W R v L n t B Q k V S V F V S Q S w 4 f S Z x d W 9 0 O y w m c X V v d D t T Z W N 0 a W 9 u M S 9 U Y W J l b G F f c X V l c n k v V G l w b y B B b H R l c m F k b y 5 7 V M O J U k 1 J T k 8 s O X 0 m c X V v d D s s J n F 1 b 3 Q 7 U 2 V j d G l v b j E v V G F i Z W x h X 3 F 1 Z X J 5 L 1 R p c G 8 g Q W x 0 Z X J h Z G 8 u e 1 B S R V Z J U 1 R P L D E w f S Z x d W 9 0 O y w m c X V v d D t T Z W N 0 a W 9 u M S 9 U Y W J l b G F f c X V l c n k v V G l w b y B B b H R l c m F k b y 5 7 R k V D S E F N R U 5 U T y w x M X 0 m c X V v d D s s J n F 1 b 3 Q 7 U 2 V j d G l v b j E v V G F i Z W x h X 3 F 1 Z X J 5 L 1 R p c G 8 g Q W x 0 Z X J h Z G 8 u e 0 V D T 0 5 P T U l B L D E y f S Z x d W 9 0 O y w m c X V v d D t T Z W N 0 a W 9 u M S 9 U Y W J l b G F f c X V l c n k v V G l w b y B B b H R l c m F k b y 5 7 U 1 R B V F V T L D E z f S Z x d W 9 0 O 1 0 s J n F 1 b 3 Q 7 Q 2 9 s d W 1 u Q 2 9 1 b n Q m c X V v d D s 6 M T Q s J n F 1 b 3 Q 7 S 2 V 5 Q 2 9 s d W 1 u T m F t Z X M m c X V v d D s 6 W 1 0 s J n F 1 b 3 Q 7 Q 2 9 s d W 1 u S W R l b n R p d G l l c y Z x d W 9 0 O z p b J n F 1 b 3 Q 7 U 2 V j d G l v b j E v V G F i Z W x h X 3 F 1 Z X J 5 L 1 R p c G 8 g Q W x 0 Z X J h Z G 8 u e 1 J F Q 1 V S U 0 9 T L D B 9 J n F 1 b 3 Q 7 L C Z x d W 9 0 O 1 N l Y 3 R p b 2 4 x L 1 R h Y m V s Y V 9 x d W V y e S 9 U a X B v I E F s d G V y Y W R v L n t Q U k 9 D R V N T T y w x f S Z x d W 9 0 O y w m c X V v d D t T Z W N 0 a W 9 u M S 9 U Y W J l b G F f c X V l c n k v V G l w b y B B b H R l c m F k b y 5 7 T U 9 E Q U x J R E F E R S w y f S Z x d W 9 0 O y w m c X V v d D t T Z W N 0 a W 9 u M S 9 U Y W J l b G F f c X V l c n k v V G l w b y B B b H R l c m F k b y 5 7 T s O a T U V S T y w z f S Z x d W 9 0 O y w m c X V v d D t T Z W N 0 a W 9 u M S 9 U Y W J l b G F f c X V l c n k v V G l w b y B B b H R l c m F k b y 5 7 T 0 M s N H 0 m c X V v d D s s J n F 1 b 3 Q 7 U 2 V j d G l v b j E v V G F i Z W x h X 3 F 1 Z X J 5 L 1 R p c G 8 g Q W x 0 Z X J h Z G 8 u e 0 9 C S k V U T y w 1 f S Z x d W 9 0 O y w m c X V v d D t T Z W N 0 a W 9 u M S 9 U Y W J l b G F f c X V l c n k v V G l w b y B B b H R l c m F k b y 5 7 w 4 F S R U E g U k V T U E 9 O U 8 O B V k V M L D Z 9 J n F 1 b 3 Q 7 L C Z x d W 9 0 O 1 N l Y 3 R p b 2 4 x L 1 R h Y m V s Y V 9 x d W V y e S 9 U a X B v I E F s d G V y Y W R v L n t S R U d J U 1 R S T y B E R S B Q U k X D h 0 9 T I C h T L 0 4 p L D d 9 J n F 1 b 3 Q 7 L C Z x d W 9 0 O 1 N l Y 3 R p b 2 4 x L 1 R h Y m V s Y V 9 x d W V y e S 9 U a X B v I E F s d G V y Y W R v L n t B Q k V S V F V S Q S w 4 f S Z x d W 9 0 O y w m c X V v d D t T Z W N 0 a W 9 u M S 9 U Y W J l b G F f c X V l c n k v V G l w b y B B b H R l c m F k b y 5 7 V M O J U k 1 J T k 8 s O X 0 m c X V v d D s s J n F 1 b 3 Q 7 U 2 V j d G l v b j E v V G F i Z W x h X 3 F 1 Z X J 5 L 1 R p c G 8 g Q W x 0 Z X J h Z G 8 u e 1 B S R V Z J U 1 R P L D E w f S Z x d W 9 0 O y w m c X V v d D t T Z W N 0 a W 9 u M S 9 U Y W J l b G F f c X V l c n k v V G l w b y B B b H R l c m F k b y 5 7 R k V D S E F N R U 5 U T y w x M X 0 m c X V v d D s s J n F 1 b 3 Q 7 U 2 V j d G l v b j E v V G F i Z W x h X 3 F 1 Z X J 5 L 1 R p c G 8 g Q W x 0 Z X J h Z G 8 u e 0 V D T 0 5 P T U l B L D E y f S Z x d W 9 0 O y w m c X V v d D t T Z W N 0 a W 9 u M S 9 U Y W J l b G F f c X V l c n k v V G l w b y B B b H R l c m F k b y 5 7 U 1 R B V F V T L D E z f S Z x d W 9 0 O 1 0 s J n F 1 b 3 Q 7 U m V s Y X R p b 2 5 z a G l w S W 5 m b y Z x d W 9 0 O z p b X X 0 i I C 8 + P E V u d H J 5 I F R 5 c G U 9 I l F 1 Z X J 5 S U Q i I F Z h b H V l P S J z M 2 V k Y z V h M T M t Y z A y Z i 0 0 N D h k L T h l M z Y t O T c 5 N 2 F m Z j U 3 Y j c 3 I i A v P j x F b n R y e S B U e X B l P S J C d W Z m Z X J O Z X h 0 U m V m c m V z a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1 R h Y m V s Y V 9 x d W V y e S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V 9 x d W V y e S 9 U a X B v J T I w Q W x 0 Z X J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Y T o x t O o p a U q U z h l k F G k 2 r w A A A A A C A A A A A A A D Z g A A w A A A A B A A A A A e 9 y C F l d a P l P b 4 R Z 2 B a 2 H b A A A A A A S A A A C g A A A A E A A A A A g d h 2 p 3 Q I m 2 R J f 6 a h + g j J h Q A A A A U K F K 7 F y S 9 a d l g T O j L B + p V z o K 5 3 j 2 P 8 L 3 E J H z N G n O X 1 s Q I a q R n A v G 3 6 o n s M n e V s 4 K 2 f p w 7 J s 5 Z y S b J h h s x / Z o U d E t v u V k 8 1 B l z 9 0 9 / l 2 1 B V U U A A A A 9 L l B z T c S / F d 3 I R Y j + r N Y G d Z Q Y o k = < / D a t a M a s h u p > 
</file>

<file path=customXml/item4.xml>��< ? x m l   v e r s i o n = " 1 . 0 "   e n c o d i n g = " U T F - 1 6 " ? > < G e m i n i   x m l n s = " h t t p : / / g e m i n i / p i v o t c u s t o m i z a t i o n / T a b l e O r d e r " > < C u s t o m C o n t e n t > T a b e l a _ q u e r y _ 9 0 6 f b 2 b f - 1 7 d 1 - 4 c d 3 - a d 2 d - 2 8 0 e e e 2 2 3 d 4 0 < / C u s t o m C o n t e n t > < / G e m i n i > 
</file>

<file path=customXml/item5.xml>��< ? x m l   v e r s i o n = " 1 . 0 "   e n c o d i n g = " U T F - 1 6 " ? > < G e m i n i   x m l n s = " h t t p : / / g e m i n i / p i v o t c u s t o m i z a t i o n / P o w e r P i v o t V e r s i o n " > < C u s t o m C o n t e n t > < ! [ C D A T A [ 1 1 . 0 . 9 1 6 5 . 1 1 8 6 ] ] > < / C u s t o m C o n t e n t > < / G e m i n i > 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C3A8766B417041948F7B891E2CDD29" ma:contentTypeVersion="6" ma:contentTypeDescription="Create a new document." ma:contentTypeScope="" ma:versionID="97d40a332947205368c1b10803a6f789">
  <xsd:schema xmlns:xsd="http://www.w3.org/2001/XMLSchema" xmlns:xs="http://www.w3.org/2001/XMLSchema" xmlns:p="http://schemas.microsoft.com/office/2006/metadata/properties" xmlns:ns2="01155ea4-585f-4d5e-8092-2d519e1e5b61" xmlns:ns3="ecba7b22-95d3-4fb1-a091-0b638237f2d6" targetNamespace="http://schemas.microsoft.com/office/2006/metadata/properties" ma:root="true" ma:fieldsID="3ecbda8ef6671b7e77230e54bb7e35d7" ns2:_="" ns3:_="">
    <xsd:import namespace="01155ea4-585f-4d5e-8092-2d519e1e5b61"/>
    <xsd:import namespace="ecba7b22-95d3-4fb1-a091-0b638237f2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5ea4-585f-4d5e-8092-2d519e1e5b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ba7b22-95d3-4fb1-a091-0b638237f2d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��< ? x m l   v e r s i o n = " 1 . 0 "   e n c o d i n g = " U T F - 1 6 " ? > < G e m i n i   x m l n s = " h t t p : / / g e m i n i / p i v o t c u s t o m i z a t i o n / T a b l e X M L _ T a b e l a _ q u e r y _ d d 2 5 3 6 c 4 - 3 2 6 c - 4 1 5 e - a 1 3 b - a 5 9 e 7 5 b 3 7 d 6 9 " > < C u s t o m C o n t e n t > & l t ; T a b l e W i d g e t G r i d S e r i a l i z a t i o n   x m l n s : x s i = " h t t p : / / w w w . w 3 . o r g / 2 0 0 1 / X M L S c h e m a - i n s t a n c e "   x m l n s : x s d = " h t t p : / / w w w . w 3 . o r g / 2 0 0 1 / X M L S c h e m a " & g t ; & l t ; C o l u m n S u g g e s t e d T y p e 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R E C U R S O S & l t ; / s t r i n g & g t ; & l t ; / k e y & g t ; & l t ; v a l u e & g t ; & l t ; i n t & g t ; 1 0 0 & l t ; / i n t & g t ; & l t ; / v a l u e & g t ; & l t ; / i t e m & g t ; & l t ; i t e m & g t ; & l t ; k e y & g t ; & l t ; s t r i n g & g t ; P R O C E S S O & l t ; / s t r i n g & g t ; & l t ; / k e y & g t ; & l t ; v a l u e & g t ; & l t ; i n t & g t ; 1 0 1 & l t ; / i n t & g t ; & l t ; / v a l u e & g t ; & l t ; / i t e m & g t ; & l t ; i t e m & g t ; & l t ; k e y & g t ; & l t ; s t r i n g & g t ; M O D A L I D A D E & l t ; / s t r i n g & g t ; & l t ; / k e y & g t ; & l t ; v a l u e & g t ; & l t ; i n t & g t ; 1 7 4 & l t ; / i n t & g t ; & l t ; / v a l u e & g t ; & l t ; / i t e m & g t ; & l t ; i t e m & g t ; & l t ; k e y & g t ; & l t ; s t r i n g & g t ; N � M E R O & l t ; / s t r i n g & g t ; & l t ; / k e y & g t ; & l t ; v a l u e & g t ; & l t ; i n t & g t ; 9 2 & l t ; / i n t & g t ; & l t ; / v a l u e & g t ; & l t ; / i t e m & g t ; & l t ; i t e m & g t ; & l t ; k e y & g t ; & l t ; s t r i n g & g t ; O C & l t ; / s t r i n g & g t ; & l t ; / k e y & g t ; & l t ; v a l u e & g t ; & l t ; i n t & g t ; 5 4 & l t ; / i n t & g t ; & l t ; / v a l u e & g t ; & l t ; / i t e m & g t ; & l t ; i t e m & g t ; & l t ; k e y & g t ; & l t ; s t r i n g & g t ; O B J E T O & l t ; / s t r i n g & g t ; & l t ; / k e y & g t ; & l t ; v a l u e & g t ; & l t ; i n t & g t ; 8 3 & l t ; / i n t & g t ; & l t ; / v a l u e & g t ; & l t ; / i t e m & g t ; & l t ; i t e m & g t ; & l t ; k e y & g t ; & l t ; s t r i n g & g t ; � R E A   R E S P O N S � V E L & l t ; / s t r i n g & g t ; & l t ; / k e y & g t ; & l t ; v a l u e & g t ; & l t ; i n t & g t ; 1 5 9 & l t ; / i n t & g t ; & l t ; / v a l u e & g t ; & l t ; / i t e m & g t ; & l t ; i t e m & g t ; & l t ; k e y & g t ; & l t ; s t r i n g & g t ; R E G I S T R O   D E   P R E � O S   ( S / N ) & l t ; / s t r i n g & g t ; & l t ; / k e y & g t ; & l t ; v a l u e & g t ; & l t ; i n t & g t ; 2 0 2 & l t ; / i n t & g t ; & l t ; / v a l u e & g t ; & l t ; / i t e m & g t ; & l t ; i t e m & g t ; & l t ; k e y & g t ; & l t ; s t r i n g & g t ; D A T A   D E   A B E R T U R A & l t ; / s t r i n g & g t ; & l t ; / k e y & g t ; & l t ; v a l u e & g t ; & l t ; i n t & g t ; 1 5 5 & l t ; / i n t & g t ; & l t ; / v a l u e & g t ; & l t ; / i t e m & g t ; & l t ; i t e m & g t ; & l t ; k e y & g t ; & l t ; s t r i n g & g t ; D A T A   D O   T � R M I N O & l t ; / s t r i n g & g t ; & l t ; / k e y & g t ; & l t ; v a l u e & g t ; & l t ; i n t & g t ; 1 5 1 & l t ; / i n t & g t ; & l t ; / v a l u e & g t ; & l t ; / i t e m & g t ; & l t ; i t e m & g t ; & l t ; k e y & g t ; & l t ; s t r i n g & g t ; P R E V I S T O & l t ; / s t r i n g & g t ; & l t ; / k e y & g t ; & l t ; v a l u e & g t ; & l t ; i n t & g t ; 1 8 2 & l t ; / i n t & g t ; & l t ; / v a l u e & g t ; & l t ; / i t e m & g t ; & l t ; i t e m & g t ; & l t ; k e y & g t ; & l t ; s t r i n g & g t ; F E C H A M E N T O & l t ; / s t r i n g & g t ; & l t ; / k e y & g t ; & l t ; v a l u e & g t ; & l t ; i n t & g t ; 1 2 2 & l t ; / i n t & g t ; & l t ; / v a l u e & g t ; & l t ; / i t e m & g t ; & l t ; i t e m & g t ; & l t ; k e y & g t ; & l t ; s t r i n g & g t ; D I F .   ( - ) & l t ; / s t r i n g & g t ; & l t ; / k e y & g t ; & l t ; v a l u e & g t ; & l t ; i n t & g t ; 7 7 & l t ; / i n t & g t ; & l t ; / v a l u e & g t ; & l t ; / i t e m & g t ; & l t ; i t e m & g t ; & l t ; k e y & g t ; & l t ; s t r i n g & g t ; S T A T U S & l t ; / s t r i n g & g t ; & l t ; / k e y & g t ; & l t ; v a l u e & g t ; & l t ; i n t & g t ; 8 0 & l t ; / i n t & g t ; & l t ; / v a l u e & g t ; & l t ; / i t e m & g t ; & l t ; / C o l u m n W i d t h s & g t ; & l t ; C o l u m n D i s p l a y I n d e x & g t ; & l t ; i t e m & g t ; & l t ; k e y & g t ; & l t ; s t r i n g & g t ; R E C U R S O S & l t ; / s t r i n g & g t ; & l t ; / k e y & g t ; & l t ; v a l u e & g t ; & l t ; i n t & g t ; 0 & l t ; / i n t & g t ; & l t ; / v a l u e & g t ; & l t ; / i t e m & g t ; & l t ; i t e m & g t ; & l t ; k e y & g t ; & l t ; s t r i n g & g t ; P R O C E S S O & l t ; / s t r i n g & g t ; & l t ; / k e y & g t ; & l t ; v a l u e & g t ; & l t ; i n t & g t ; 1 & l t ; / i n t & g t ; & l t ; / v a l u e & g t ; & l t ; / i t e m & g t ; & l t ; i t e m & g t ; & l t ; k e y & g t ; & l t ; s t r i n g & g t ; M O D A L I D A D E & l t ; / s t r i n g & g t ; & l t ; / k e y & g t ; & l t ; v a l u e & g t ; & l t ; i n t & g t ; 2 & l t ; / i n t & g t ; & l t ; / v a l u e & g t ; & l t ; / i t e m & g t ; & l t ; i t e m & g t ; & l t ; k e y & g t ; & l t ; s t r i n g & g t ; N � M E R O & l t ; / s t r i n g & g t ; & l t ; / k e y & g t ; & l t ; v a l u e & g t ; & l t ; i n t & g t ; 3 & l t ; / i n t & g t ; & l t ; / v a l u e & g t ; & l t ; / i t e m & g t ; & l t ; i t e m & g t ; & l t ; k e y & g t ; & l t ; s t r i n g & g t ; O C & l t ; / s t r i n g & g t ; & l t ; / k e y & g t ; & l t ; v a l u e & g t ; & l t ; i n t & g t ; 4 & l t ; / i n t & g t ; & l t ; / v a l u e & g t ; & l t ; / i t e m & g t ; & l t ; i t e m & g t ; & l t ; k e y & g t ; & l t ; s t r i n g & g t ; O B J E T O & l t ; / s t r i n g & g t ; & l t ; / k e y & g t ; & l t ; v a l u e & g t ; & l t ; i n t & g t ; 5 & l t ; / i n t & g t ; & l t ; / v a l u e & g t ; & l t ; / i t e m & g t ; & l t ; i t e m & g t ; & l t ; k e y & g t ; & l t ; s t r i n g & g t ; � R E A   R E S P O N S � V E L & l t ; / s t r i n g & g t ; & l t ; / k e y & g t ; & l t ; v a l u e & g t ; & l t ; i n t & g t ; 6 & l t ; / i n t & g t ; & l t ; / v a l u e & g t ; & l t ; / i t e m & g t ; & l t ; i t e m & g t ; & l t ; k e y & g t ; & l t ; s t r i n g & g t ; R E G I S T R O   D E   P R E � O S   ( S / N ) & l t ; / s t r i n g & g t ; & l t ; / k e y & g t ; & l t ; v a l u e & g t ; & l t ; i n t & g t ; 7 & l t ; / i n t & g t ; & l t ; / v a l u e & g t ; & l t ; / i t e m & g t ; & l t ; i t e m & g t ; & l t ; k e y & g t ; & l t ; s t r i n g & g t ; D A T A   D E   A B E R T U R A & l t ; / s t r i n g & g t ; & l t ; / k e y & g t ; & l t ; v a l u e & g t ; & l t ; i n t & g t ; 8 & l t ; / i n t & g t ; & l t ; / v a l u e & g t ; & l t ; / i t e m & g t ; & l t ; i t e m & g t ; & l t ; k e y & g t ; & l t ; s t r i n g & g t ; D A T A   D O   T � R M I N O & l t ; / s t r i n g & g t ; & l t ; / k e y & g t ; & l t ; v a l u e & g t ; & l t ; i n t & g t ; 9 & l t ; / i n t & g t ; & l t ; / v a l u e & g t ; & l t ; / i t e m & g t ; & l t ; i t e m & g t ; & l t ; k e y & g t ; & l t ; s t r i n g & g t ; P R E V I S T O & l t ; / s t r i n g & g t ; & l t ; / k e y & g t ; & l t ; v a l u e & g t ; & l t ; i n t & g t ; 1 0 & l t ; / i n t & g t ; & l t ; / v a l u e & g t ; & l t ; / i t e m & g t ; & l t ; i t e m & g t ; & l t ; k e y & g t ; & l t ; s t r i n g & g t ; F E C H A M E N T O & l t ; / s t r i n g & g t ; & l t ; / k e y & g t ; & l t ; v a l u e & g t ; & l t ; i n t & g t ; 1 1 & l t ; / i n t & g t ; & l t ; / v a l u e & g t ; & l t ; / i t e m & g t ; & l t ; i t e m & g t ; & l t ; k e y & g t ; & l t ; s t r i n g & g t ; D I F .   ( - ) & l t ; / s t r i n g & g t ; & l t ; / k e y & g t ; & l t ; v a l u e & g t ; & l t ; i n t & g t ; 1 2 & l t ; / i n t & g t ; & l t ; / v a l u e & g t ; & l t ; / i t e m & g t ; & l t ; i t e m & g t ; & l t ; k e y & g t ; & l t ; s t r i n g & g t ; S T A T U S & l t ; / s t r i n g & g t ; & l t ; / k e y & g t ; & l t ; v a l u e & g t ; & l t ; i n t & g t ; 1 3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8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cba7b22-95d3-4fb1-a091-0b638237f2d6">
      <UserInfo>
        <DisplayName>Nelson Cesar Silva</DisplayName>
        <AccountId>40</AccountId>
        <AccountType/>
      </UserInfo>
    </SharedWithUsers>
  </documentManagement>
</p:properties>
</file>

<file path=customXml/item9.xml>��< ? x m l   v e r s i o n = " 1 . 0 "   e n c o d i n g = " U T F - 1 6 " ? > < G e m i n i   x m l n s = " h t t p : / / g e m i n i / p i v o t c u s t o m i z a t i o n / 2 7 f 5 b 2 1 9 - 4 a b 6 - 4 d 6 6 - 9 3 7 c - 3 0 5 b 7 f 7 a c 1 3 2 " > < C u s t o m C o n t e n t > < ! [ C D A T A [ < ? x m l   v e r s i o n = " 1 . 0 "   e n c o d i n g = " u t f - 1 6 " ? > < S e t t i n g s > < C a l c u l a t e d F i e l d s > < i t e m > < M e a s u r e N a m e > T o t a l   P r e v i s t o < / M e a s u r e N a m e > < D i s p l a y N a m e > T o t a l   P r e v i s t o < / D i s p l a y N a m e > < V i s i b l e > F a l s e < / V i s i b l e > < / i t e m > < i t e m > < M e a s u r e N a m e > T o t a l   F e c h a m e n t o < / M e a s u r e N a m e > < D i s p l a y N a m e > T o t a l   F e c h a m e n t o < / D i s p l a y N a m e > < V i s i b l e > F a l s e < / V i s i b l e > < / i t e m > < i t e m > < M e a s u r e N a m e > T o t a l   E c o n o m i a < / M e a s u r e N a m e > < D i s p l a y N a m e > T o t a l   E c o n o m i a 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Props1.xml><?xml version="1.0" encoding="utf-8"?>
<ds:datastoreItem xmlns:ds="http://schemas.openxmlformats.org/officeDocument/2006/customXml" ds:itemID="{17987177-76D5-4FFE-9409-6423A86320D6}"/>
</file>

<file path=customXml/itemProps10.xml><?xml version="1.0" encoding="utf-8"?>
<ds:datastoreItem xmlns:ds="http://schemas.openxmlformats.org/officeDocument/2006/customXml" ds:itemID="{FFA5A994-9361-4BB1-8C6B-A19BC377C1BC}"/>
</file>

<file path=customXml/itemProps11.xml><?xml version="1.0" encoding="utf-8"?>
<ds:datastoreItem xmlns:ds="http://schemas.openxmlformats.org/officeDocument/2006/customXml" ds:itemID="{E2EFA658-3505-487E-A9CE-906F4E215836}"/>
</file>

<file path=customXml/itemProps12.xml><?xml version="1.0" encoding="utf-8"?>
<ds:datastoreItem xmlns:ds="http://schemas.openxmlformats.org/officeDocument/2006/customXml" ds:itemID="{8AB6ED68-D3A9-4781-B96B-B03D12A8774E}"/>
</file>

<file path=customXml/itemProps13.xml><?xml version="1.0" encoding="utf-8"?>
<ds:datastoreItem xmlns:ds="http://schemas.openxmlformats.org/officeDocument/2006/customXml" ds:itemID="{11B140FE-7EE1-4556-8586-8B4EEDDA4CD1}"/>
</file>

<file path=customXml/itemProps14.xml><?xml version="1.0" encoding="utf-8"?>
<ds:datastoreItem xmlns:ds="http://schemas.openxmlformats.org/officeDocument/2006/customXml" ds:itemID="{A5299163-F0DB-40C0-AEE2-D7E5EFB52A82}"/>
</file>

<file path=customXml/itemProps15.xml><?xml version="1.0" encoding="utf-8"?>
<ds:datastoreItem xmlns:ds="http://schemas.openxmlformats.org/officeDocument/2006/customXml" ds:itemID="{CF0813DB-BC10-45F3-A764-AE07C37EA258}"/>
</file>

<file path=customXml/itemProps16.xml><?xml version="1.0" encoding="utf-8"?>
<ds:datastoreItem xmlns:ds="http://schemas.openxmlformats.org/officeDocument/2006/customXml" ds:itemID="{ABC42EF2-B210-4705-B3D1-2A62FB6E10C0}"/>
</file>

<file path=customXml/itemProps17.xml><?xml version="1.0" encoding="utf-8"?>
<ds:datastoreItem xmlns:ds="http://schemas.openxmlformats.org/officeDocument/2006/customXml" ds:itemID="{DC6BCC4B-2D6D-4ED6-934B-613677C253D5}"/>
</file>

<file path=customXml/itemProps18.xml><?xml version="1.0" encoding="utf-8"?>
<ds:datastoreItem xmlns:ds="http://schemas.openxmlformats.org/officeDocument/2006/customXml" ds:itemID="{5A90334F-226A-4511-A3AF-5DD80FBABBDB}"/>
</file>

<file path=customXml/itemProps19.xml><?xml version="1.0" encoding="utf-8"?>
<ds:datastoreItem xmlns:ds="http://schemas.openxmlformats.org/officeDocument/2006/customXml" ds:itemID="{2C9E5C1C-5FBD-4577-A324-1B8E8E41ACBE}"/>
</file>

<file path=customXml/itemProps2.xml><?xml version="1.0" encoding="utf-8"?>
<ds:datastoreItem xmlns:ds="http://schemas.openxmlformats.org/officeDocument/2006/customXml" ds:itemID="{288A0086-BFA6-4877-8C8B-CE930ED1D085}"/>
</file>

<file path=customXml/itemProps20.xml><?xml version="1.0" encoding="utf-8"?>
<ds:datastoreItem xmlns:ds="http://schemas.openxmlformats.org/officeDocument/2006/customXml" ds:itemID="{A060366A-C7B8-4A91-99D2-50A371A81E7B}"/>
</file>

<file path=customXml/itemProps21.xml><?xml version="1.0" encoding="utf-8"?>
<ds:datastoreItem xmlns:ds="http://schemas.openxmlformats.org/officeDocument/2006/customXml" ds:itemID="{87D48C19-A38B-4579-A9C7-C4ED5D27BE6F}"/>
</file>

<file path=customXml/itemProps22.xml><?xml version="1.0" encoding="utf-8"?>
<ds:datastoreItem xmlns:ds="http://schemas.openxmlformats.org/officeDocument/2006/customXml" ds:itemID="{2EB18B69-26FC-47A2-9FBD-0439DE2765C4}"/>
</file>

<file path=customXml/itemProps23.xml><?xml version="1.0" encoding="utf-8"?>
<ds:datastoreItem xmlns:ds="http://schemas.openxmlformats.org/officeDocument/2006/customXml" ds:itemID="{B5B2D5E3-CBA0-4B11-87ED-B35701BF6C9B}"/>
</file>

<file path=customXml/itemProps3.xml><?xml version="1.0" encoding="utf-8"?>
<ds:datastoreItem xmlns:ds="http://schemas.openxmlformats.org/officeDocument/2006/customXml" ds:itemID="{56D08703-A33C-49A5-B71B-C607E182E737}"/>
</file>

<file path=customXml/itemProps4.xml><?xml version="1.0" encoding="utf-8"?>
<ds:datastoreItem xmlns:ds="http://schemas.openxmlformats.org/officeDocument/2006/customXml" ds:itemID="{08F431AE-6445-41DD-A0A7-4EA63179C241}"/>
</file>

<file path=customXml/itemProps5.xml><?xml version="1.0" encoding="utf-8"?>
<ds:datastoreItem xmlns:ds="http://schemas.openxmlformats.org/officeDocument/2006/customXml" ds:itemID="{89624FD5-D7AF-4209-9117-DFA0535C8056}"/>
</file>

<file path=customXml/itemProps6.xml><?xml version="1.0" encoding="utf-8"?>
<ds:datastoreItem xmlns:ds="http://schemas.openxmlformats.org/officeDocument/2006/customXml" ds:itemID="{8CB89313-CD63-44E5-9551-9B76F38CA520}"/>
</file>

<file path=customXml/itemProps7.xml><?xml version="1.0" encoding="utf-8"?>
<ds:datastoreItem xmlns:ds="http://schemas.openxmlformats.org/officeDocument/2006/customXml" ds:itemID="{2BCA8961-2807-4008-BD5A-D8AF309DA3CE}"/>
</file>

<file path=customXml/itemProps8.xml><?xml version="1.0" encoding="utf-8"?>
<ds:datastoreItem xmlns:ds="http://schemas.openxmlformats.org/officeDocument/2006/customXml" ds:itemID="{F3AAD382-3C08-4DB4-BB8B-55110B73DD77}"/>
</file>

<file path=customXml/itemProps9.xml><?xml version="1.0" encoding="utf-8"?>
<ds:datastoreItem xmlns:ds="http://schemas.openxmlformats.org/officeDocument/2006/customXml" ds:itemID="{1430478C-256A-4AF0-8A3A-4C70E9A45F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MPSP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mpsp</dc:creator>
  <cp:keywords/>
  <dc:description/>
  <cp:lastModifiedBy>José Antônio de Paula Ferreira</cp:lastModifiedBy>
  <cp:revision/>
  <dcterms:created xsi:type="dcterms:W3CDTF">2018-04-10T12:29:59Z</dcterms:created>
  <dcterms:modified xsi:type="dcterms:W3CDTF">2019-01-10T17:47:56Z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3</vt:i4>
  </property>
  <property fmtid="{D5CDD505-2E9C-101B-9397-08002B2CF9AE}" pid="3" name="ContentTypeId">
    <vt:lpwstr>0x0101009EC3A8766B417041948F7B891E2CDD29</vt:lpwstr>
  </property>
</Properties>
</file>