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mpspbr.sharepoint.com/sites/g_telefonia/Shared Documents/Orçamentos/Licitações 2019/"/>
    </mc:Choice>
  </mc:AlternateContent>
  <xr:revisionPtr revIDLastSave="31" documentId="8_{B03C8C04-3ABF-434F-BC64-7BB40B531970}" xr6:coauthVersionLast="36" xr6:coauthVersionMax="36" xr10:uidLastSave="{44CC95CD-B6E2-48E7-8A1F-A17D46D5346D}"/>
  <bookViews>
    <workbookView xWindow="12105" yWindow="-15" windowWidth="11910" windowHeight="10155" xr2:uid="{00000000-000D-0000-FFFF-FFFF00000000}"/>
  </bookViews>
  <sheets>
    <sheet name="PROPOSTA MODELO" sheetId="1" r:id="rId1"/>
    <sheet name="CONSISTÊNCIA" sheetId="2" state="hidden" r:id="rId2"/>
    <sheet name="CIDADES" sheetId="3" state="hidden" r:id="rId3"/>
    <sheet name="LOCALIDADES" sheetId="4" r:id="rId4"/>
  </sheets>
  <definedNames>
    <definedName name="_xlnm.Print_Titles" localSheetId="3">LOCALIDADES!$1:$1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5" i="1" l="1"/>
  <c r="M115" i="1"/>
  <c r="K19" i="2" l="1"/>
  <c r="L19" i="2"/>
  <c r="M19" i="2"/>
  <c r="N19" i="2"/>
  <c r="O19" i="2"/>
  <c r="P19" i="2"/>
  <c r="Q19" i="2"/>
  <c r="R19" i="2"/>
  <c r="K20" i="2"/>
  <c r="L20" i="2"/>
  <c r="M20" i="2"/>
  <c r="N20" i="2"/>
  <c r="O20" i="2"/>
  <c r="P20" i="2"/>
  <c r="Q20" i="2"/>
  <c r="R20" i="2"/>
  <c r="K21" i="2"/>
  <c r="L21" i="2"/>
  <c r="M21" i="2"/>
  <c r="N21" i="2"/>
  <c r="O21" i="2"/>
  <c r="P21" i="2"/>
  <c r="Q21" i="2"/>
  <c r="R21" i="2"/>
  <c r="K22" i="2"/>
  <c r="L22" i="2"/>
  <c r="M22" i="2"/>
  <c r="N22" i="2"/>
  <c r="O22" i="2"/>
  <c r="P22" i="2"/>
  <c r="Q22" i="2"/>
  <c r="R22" i="2"/>
  <c r="K23" i="2"/>
  <c r="L23" i="2"/>
  <c r="M23" i="2"/>
  <c r="N23" i="2"/>
  <c r="O23" i="2"/>
  <c r="P23" i="2"/>
  <c r="Q23" i="2"/>
  <c r="R23" i="2"/>
  <c r="K24" i="2"/>
  <c r="L24" i="2"/>
  <c r="M24" i="2"/>
  <c r="N24" i="2"/>
  <c r="O24" i="2"/>
  <c r="P24" i="2"/>
  <c r="Q24" i="2"/>
  <c r="R24" i="2"/>
  <c r="L18" i="2"/>
  <c r="M18" i="2"/>
  <c r="N18" i="2"/>
  <c r="O18" i="2"/>
  <c r="P18" i="2"/>
  <c r="Q18" i="2"/>
  <c r="R18" i="2"/>
  <c r="K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D18" i="2"/>
  <c r="E18" i="2"/>
  <c r="F18" i="2"/>
  <c r="B2" i="4"/>
  <c r="N118" i="1"/>
  <c r="N117" i="1"/>
  <c r="N116" i="1"/>
  <c r="N114" i="1"/>
  <c r="N113" i="1"/>
  <c r="N112" i="1"/>
  <c r="M118" i="1"/>
  <c r="M117" i="1"/>
  <c r="M116" i="1"/>
  <c r="M114" i="1"/>
  <c r="M113" i="1"/>
  <c r="M112" i="1"/>
  <c r="G118" i="1"/>
  <c r="G117" i="1"/>
  <c r="G116" i="1"/>
  <c r="G115" i="1"/>
  <c r="G114" i="1"/>
  <c r="G113" i="1"/>
  <c r="G112" i="1"/>
  <c r="F118" i="1"/>
  <c r="F117" i="1"/>
  <c r="F116" i="1"/>
  <c r="F115" i="1"/>
  <c r="F114" i="1"/>
  <c r="F113" i="1"/>
  <c r="F112" i="1"/>
  <c r="E118" i="1"/>
  <c r="E117" i="1"/>
  <c r="E116" i="1"/>
  <c r="E115" i="1"/>
  <c r="E114" i="1"/>
  <c r="E113" i="1"/>
  <c r="E112" i="1"/>
  <c r="D118" i="1"/>
  <c r="D117" i="1"/>
  <c r="D116" i="1"/>
  <c r="D115" i="1"/>
  <c r="D114" i="1"/>
  <c r="D113" i="1"/>
  <c r="D112" i="1"/>
  <c r="H3" i="4" l="1"/>
  <c r="I3" i="4"/>
  <c r="J3" i="4"/>
  <c r="C3" i="4" l="1"/>
  <c r="H113" i="1"/>
  <c r="H112" i="1"/>
  <c r="J2" i="4"/>
  <c r="I2" i="4"/>
  <c r="H2" i="4"/>
  <c r="C2" i="4"/>
  <c r="H4" i="4" l="1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B4" i="4"/>
  <c r="C4" i="4"/>
  <c r="C5" i="4"/>
  <c r="C6" i="4"/>
  <c r="C7" i="4"/>
  <c r="C8" i="4"/>
  <c r="N120" i="1" l="1"/>
  <c r="F128" i="1" s="1"/>
  <c r="N121" i="1"/>
  <c r="F129" i="1" s="1"/>
  <c r="H118" i="1"/>
  <c r="H117" i="1"/>
  <c r="H116" i="1"/>
  <c r="H115" i="1"/>
  <c r="H114" i="1"/>
  <c r="N122" i="1" l="1"/>
  <c r="F130" i="1" s="1"/>
  <c r="N123" i="1" l="1"/>
  <c r="F131" i="1" s="1"/>
  <c r="C18" i="2"/>
  <c r="A27" i="2" s="1"/>
  <c r="F13" i="2"/>
  <c r="E13" i="2"/>
  <c r="D13" i="2"/>
  <c r="C13" i="2"/>
  <c r="B13" i="2"/>
  <c r="A13" i="2"/>
  <c r="D10" i="2"/>
  <c r="C10" i="2"/>
  <c r="B10" i="2"/>
  <c r="D9" i="2"/>
  <c r="C9" i="2"/>
  <c r="B9" i="2"/>
  <c r="D8" i="2"/>
  <c r="C8" i="2"/>
  <c r="B8" i="2"/>
  <c r="C5" i="2"/>
  <c r="B5" i="2"/>
  <c r="A5" i="2"/>
  <c r="E31" i="2"/>
  <c r="D31" i="2"/>
  <c r="F30" i="2"/>
  <c r="E30" i="2"/>
  <c r="D30" i="2"/>
  <c r="C31" i="2"/>
  <c r="B31" i="2"/>
  <c r="C30" i="2"/>
  <c r="B30" i="2"/>
  <c r="G13" i="2" l="1"/>
  <c r="E8" i="2"/>
  <c r="E10" i="2"/>
  <c r="E9" i="2"/>
  <c r="G31" i="2"/>
  <c r="D5" i="2"/>
  <c r="G30" i="2"/>
  <c r="A32" i="2" l="1"/>
  <c r="E34" i="2" s="1"/>
</calcChain>
</file>

<file path=xl/sharedStrings.xml><?xml version="1.0" encoding="utf-8"?>
<sst xmlns="http://schemas.openxmlformats.org/spreadsheetml/2006/main" count="1493" uniqueCount="1212">
  <si>
    <t>Endereço:</t>
  </si>
  <si>
    <t>CNPJ:</t>
  </si>
  <si>
    <t>e-mail:</t>
  </si>
  <si>
    <t>Quadro 1 - CONFIGURAÇÕES PADRÃO DE CENTRAIS</t>
  </si>
  <si>
    <t>Tipo</t>
  </si>
  <si>
    <t>CONFIGURAÇÃO BÁSICA</t>
  </si>
  <si>
    <t>TRONCOS</t>
  </si>
  <si>
    <t>RAMAIS</t>
  </si>
  <si>
    <t>KS</t>
  </si>
  <si>
    <t>E1</t>
  </si>
  <si>
    <t>A</t>
  </si>
  <si>
    <t>B</t>
  </si>
  <si>
    <t>C</t>
  </si>
  <si>
    <t>D</t>
  </si>
  <si>
    <t>E</t>
  </si>
  <si>
    <t>F</t>
  </si>
  <si>
    <t>G</t>
  </si>
  <si>
    <t>Quadro 2 - Distância</t>
  </si>
  <si>
    <t>Índice</t>
  </si>
  <si>
    <t>Distância</t>
  </si>
  <si>
    <t>a</t>
  </si>
  <si>
    <t>maior que</t>
  </si>
  <si>
    <t>Quadro 3 - Tabela de preços de referência - INSTALAÇÃO</t>
  </si>
  <si>
    <t>Faixa de km</t>
  </si>
  <si>
    <t>Configuração do equipamento</t>
  </si>
  <si>
    <t>Quadro 4 - Tabela de preços de referência - LOCAÇÃO</t>
  </si>
  <si>
    <t>Configurações adicionais</t>
  </si>
  <si>
    <t>IDC</t>
  </si>
  <si>
    <t>DISA</t>
  </si>
  <si>
    <t>KS
adicional</t>
  </si>
  <si>
    <t>ITEM</t>
  </si>
  <si>
    <t>UNIDADE</t>
  </si>
  <si>
    <t>Troncos</t>
  </si>
  <si>
    <t>Ramais</t>
  </si>
  <si>
    <t>Distância (km)</t>
  </si>
  <si>
    <t>ENQUADRAMENTO</t>
  </si>
  <si>
    <t>Instalação</t>
  </si>
  <si>
    <t>Locação mensal</t>
  </si>
  <si>
    <t>A2</t>
  </si>
  <si>
    <t>Campinas</t>
  </si>
  <si>
    <t>Aguaí</t>
  </si>
  <si>
    <t>Conchal</t>
  </si>
  <si>
    <t>Espírito Santo do Pinhal</t>
  </si>
  <si>
    <t>Jundiaí</t>
  </si>
  <si>
    <t>Louveira</t>
  </si>
  <si>
    <t>Mogi Guaçu</t>
  </si>
  <si>
    <t>Barueri</t>
  </si>
  <si>
    <t>Cotia</t>
  </si>
  <si>
    <t>Ferraz de Vasconcelos</t>
  </si>
  <si>
    <t>Guarulhos</t>
  </si>
  <si>
    <t>Jandira</t>
  </si>
  <si>
    <t>Mairiporã</t>
  </si>
  <si>
    <t>São Bernardo do Campo</t>
  </si>
  <si>
    <t>INSTALAÇÃO (PARCELA ÚNICA)</t>
  </si>
  <si>
    <t>VALOR DE LOCAÇÃO MENSAL</t>
  </si>
  <si>
    <t>VALOR DE LOCAÇÃO ANUAL</t>
  </si>
  <si>
    <t>197</t>
  </si>
  <si>
    <t>180</t>
  </si>
  <si>
    <t>192</t>
  </si>
  <si>
    <t>60</t>
  </si>
  <si>
    <t>75</t>
  </si>
  <si>
    <t>164</t>
  </si>
  <si>
    <t>30</t>
  </si>
  <si>
    <t>34</t>
  </si>
  <si>
    <t>52</t>
  </si>
  <si>
    <t>19</t>
  </si>
  <si>
    <t>36</t>
  </si>
  <si>
    <t>41</t>
  </si>
  <si>
    <t>22</t>
  </si>
  <si>
    <t>TOTAL DA PROPOSTA</t>
  </si>
  <si>
    <t>Banco do Brasil S.A.</t>
  </si>
  <si>
    <t>Agência nº</t>
  </si>
  <si>
    <t>C/C nº:</t>
  </si>
  <si>
    <t>(    )</t>
  </si>
  <si>
    <t>01 - Pessoa Física</t>
  </si>
  <si>
    <t>04 - Pessoa Jurídica</t>
  </si>
  <si>
    <t xml:space="preserve">São Paulo, </t>
  </si>
  <si>
    <t xml:space="preserve">de </t>
  </si>
  <si>
    <t>(Carimbo da empresa, nome e cargo da pessoa que assina)</t>
  </si>
  <si>
    <t>Quadro 5 - relação de unidades / configurações</t>
  </si>
  <si>
    <t>TOTAL DO ITEM 1</t>
  </si>
  <si>
    <t>I - IDENTIFICAÇÃO DA LICITANTE E RESPONSÁVEIS:</t>
  </si>
  <si>
    <t>Nome da Empresa:</t>
  </si>
  <si>
    <t>PROPOSTA COMERCIAL</t>
  </si>
  <si>
    <t>Inscrição Estadual:</t>
  </si>
  <si>
    <t>Nome do Responsável que assina a proposta:</t>
  </si>
  <si>
    <t>Nome do  sócio:</t>
  </si>
  <si>
    <t>RG</t>
  </si>
  <si>
    <t>CPF:</t>
  </si>
  <si>
    <t>CPF</t>
  </si>
  <si>
    <t>Cargo:</t>
  </si>
  <si>
    <t>Telefone para contato:</t>
  </si>
  <si>
    <t>A empresa declara ter conta corrente no Banco do Brasil, conforme dados a seguir:</t>
  </si>
  <si>
    <t>II - PROPOSTA</t>
  </si>
  <si>
    <t xml:space="preserve"> III - CONDIÇÕES GERAIS PARA PRESTAÇÃO DO SERVIÇO:</t>
  </si>
  <si>
    <t>IV - VALOR:</t>
  </si>
  <si>
    <t>VI - DADOS BANCÁRIOS:</t>
  </si>
  <si>
    <t>V - CONDIÇÕES DE PAGAMENTO:</t>
  </si>
  <si>
    <t>VII - REPRESENTAÇÃO LEGAL:</t>
  </si>
  <si>
    <t>, (cargo)</t>
  </si>
  <si>
    <t>OU</t>
  </si>
  <si>
    <t>VIII - VALIDADE DA PROPOSTA:</t>
  </si>
  <si>
    <t xml:space="preserve">A presente Proposta é válida pelo prazo de </t>
  </si>
  <si>
    <t>dias (mínimo de sessenta dias), a partir desta data.</t>
  </si>
  <si>
    <t>IX - DECLARAÇÕES EXTRAS:</t>
  </si>
  <si>
    <t xml:space="preserve"> Pregão nº</t>
  </si>
  <si>
    <t>Hortolândia</t>
  </si>
  <si>
    <t>CONSISTÊNCIA</t>
  </si>
  <si>
    <t>VII REPRESENTAÇÃO LEGAL</t>
  </si>
  <si>
    <t>I- IDENTIFICAÇÃO</t>
  </si>
  <si>
    <t>IA - SÓCIOS</t>
  </si>
  <si>
    <t>sócio 1</t>
  </si>
  <si>
    <t>sócio 2</t>
  </si>
  <si>
    <t>sócio 3</t>
  </si>
  <si>
    <t>Ib - RESPONSÁVEL</t>
  </si>
  <si>
    <t xml:space="preserve"> </t>
  </si>
  <si>
    <t>Socorro</t>
  </si>
  <si>
    <t>REGIONAL</t>
  </si>
  <si>
    <t>Araçatuba</t>
  </si>
  <si>
    <t>524</t>
  </si>
  <si>
    <t>Valor total da Instalação por item</t>
  </si>
  <si>
    <t>Valor total da Locação por Item</t>
  </si>
  <si>
    <t>Valor da Locação anual por item</t>
  </si>
  <si>
    <t>Bauru</t>
  </si>
  <si>
    <t>Avaré</t>
  </si>
  <si>
    <t>263</t>
  </si>
  <si>
    <t>Barra Bonita</t>
  </si>
  <si>
    <t>282</t>
  </si>
  <si>
    <t>Garça</t>
  </si>
  <si>
    <t>401</t>
  </si>
  <si>
    <t>Jaú</t>
  </si>
  <si>
    <t>313</t>
  </si>
  <si>
    <t>Presidente Prudente</t>
  </si>
  <si>
    <t>Assis</t>
  </si>
  <si>
    <t>434</t>
  </si>
  <si>
    <t>A3</t>
  </si>
  <si>
    <t>Bastos</t>
  </si>
  <si>
    <t>542</t>
  </si>
  <si>
    <t>Dracena</t>
  </si>
  <si>
    <t>632</t>
  </si>
  <si>
    <t>Junqueirópolis</t>
  </si>
  <si>
    <t>623</t>
  </si>
  <si>
    <t>Mirante do Paranapanema</t>
  </si>
  <si>
    <t>616</t>
  </si>
  <si>
    <t>Pacaembu</t>
  </si>
  <si>
    <t>602</t>
  </si>
  <si>
    <t>Panorama</t>
  </si>
  <si>
    <t>670</t>
  </si>
  <si>
    <t>Paraguaçu Paulista</t>
  </si>
  <si>
    <t>467</t>
  </si>
  <si>
    <t>Pirapozinho</t>
  </si>
  <si>
    <t>574</t>
  </si>
  <si>
    <t>Quatá</t>
  </si>
  <si>
    <t>491</t>
  </si>
  <si>
    <t>Rosana</t>
  </si>
  <si>
    <t>755</t>
  </si>
  <si>
    <t>Ribeirão Preto</t>
  </si>
  <si>
    <t>Guariba</t>
  </si>
  <si>
    <t>353</t>
  </si>
  <si>
    <t>Mococa</t>
  </si>
  <si>
    <t>265</t>
  </si>
  <si>
    <t>336</t>
  </si>
  <si>
    <t>Serrana</t>
  </si>
  <si>
    <t>338</t>
  </si>
  <si>
    <t>Santos</t>
  </si>
  <si>
    <t>Cubatão</t>
  </si>
  <si>
    <t>68</t>
  </si>
  <si>
    <t>Itanhaém</t>
  </si>
  <si>
    <t>112</t>
  </si>
  <si>
    <t>Jacupiranga</t>
  </si>
  <si>
    <t>221</t>
  </si>
  <si>
    <t>Peruíbe</t>
  </si>
  <si>
    <t>141</t>
  </si>
  <si>
    <t>77</t>
  </si>
  <si>
    <t>São José do Rio Preto</t>
  </si>
  <si>
    <t>Fernandópolis</t>
  </si>
  <si>
    <t>567</t>
  </si>
  <si>
    <t>José Bonifácio</t>
  </si>
  <si>
    <t>496</t>
  </si>
  <si>
    <t>Sorocaba</t>
  </si>
  <si>
    <t>Ibiúna</t>
  </si>
  <si>
    <t>73</t>
  </si>
  <si>
    <t>Itaí</t>
  </si>
  <si>
    <t>301</t>
  </si>
  <si>
    <t>Itapetininga</t>
  </si>
  <si>
    <t>170</t>
  </si>
  <si>
    <t>Itaporanga</t>
  </si>
  <si>
    <t>363</t>
  </si>
  <si>
    <t>95</t>
  </si>
  <si>
    <t>Tatuí</t>
  </si>
  <si>
    <t>140</t>
  </si>
  <si>
    <t>Tietê</t>
  </si>
  <si>
    <t>145</t>
  </si>
  <si>
    <t>CIDADE</t>
  </si>
  <si>
    <t>km</t>
  </si>
  <si>
    <t>Adamantina</t>
  </si>
  <si>
    <t>582</t>
  </si>
  <si>
    <t>Adolfo</t>
  </si>
  <si>
    <t>468</t>
  </si>
  <si>
    <t>Águas da Prata</t>
  </si>
  <si>
    <t>227</t>
  </si>
  <si>
    <t>Águas de Lindóia</t>
  </si>
  <si>
    <t>163</t>
  </si>
  <si>
    <t>Águas de Santa Bárbara</t>
  </si>
  <si>
    <t>294</t>
  </si>
  <si>
    <t>Águas de São Pedro</t>
  </si>
  <si>
    <t>187</t>
  </si>
  <si>
    <t>Agudos</t>
  </si>
  <si>
    <t>311</t>
  </si>
  <si>
    <t>Alambari</t>
  </si>
  <si>
    <t>149</t>
  </si>
  <si>
    <t>Alfredo Marcondes</t>
  </si>
  <si>
    <t>586</t>
  </si>
  <si>
    <t>Altair</t>
  </si>
  <si>
    <t>480</t>
  </si>
  <si>
    <t>Altinópolis</t>
  </si>
  <si>
    <t>Alto Alegre</t>
  </si>
  <si>
    <t>489</t>
  </si>
  <si>
    <t>Alumínio</t>
  </si>
  <si>
    <t>78</t>
  </si>
  <si>
    <t>Álvares Florence</t>
  </si>
  <si>
    <t>552</t>
  </si>
  <si>
    <t>Álvares Machado</t>
  </si>
  <si>
    <t>570</t>
  </si>
  <si>
    <t>Álvaro de Carvalho</t>
  </si>
  <si>
    <t>423</t>
  </si>
  <si>
    <t>Alvinlândia</t>
  </si>
  <si>
    <t>413</t>
  </si>
  <si>
    <t>Americana</t>
  </si>
  <si>
    <t>126</t>
  </si>
  <si>
    <t>Américo Brasiliense</t>
  </si>
  <si>
    <t>299</t>
  </si>
  <si>
    <t>Américo de Campos</t>
  </si>
  <si>
    <t>539</t>
  </si>
  <si>
    <t>Amparo</t>
  </si>
  <si>
    <t>138</t>
  </si>
  <si>
    <t>Analândia</t>
  </si>
  <si>
    <t>236</t>
  </si>
  <si>
    <t>Andradina</t>
  </si>
  <si>
    <t>630</t>
  </si>
  <si>
    <t>Angatuba</t>
  </si>
  <si>
    <t>213</t>
  </si>
  <si>
    <t>Anhembi</t>
  </si>
  <si>
    <t>232</t>
  </si>
  <si>
    <t>Anhumas</t>
  </si>
  <si>
    <t>Aparecida</t>
  </si>
  <si>
    <t>171</t>
  </si>
  <si>
    <t>Aparecida D'Oeste</t>
  </si>
  <si>
    <t>645</t>
  </si>
  <si>
    <t>Apiaí</t>
  </si>
  <si>
    <t>322</t>
  </si>
  <si>
    <t>Araçariguama</t>
  </si>
  <si>
    <t>54</t>
  </si>
  <si>
    <t>Araçoiaba da Serra</t>
  </si>
  <si>
    <t>120</t>
  </si>
  <si>
    <t>Aramina</t>
  </si>
  <si>
    <t>453</t>
  </si>
  <si>
    <t>Arandu</t>
  </si>
  <si>
    <t>273</t>
  </si>
  <si>
    <t>Arapeí</t>
  </si>
  <si>
    <t>298</t>
  </si>
  <si>
    <t>Araraquara</t>
  </si>
  <si>
    <t>288</t>
  </si>
  <si>
    <t>Araras</t>
  </si>
  <si>
    <t>189</t>
  </si>
  <si>
    <t>Arco-Íris</t>
  </si>
  <si>
    <t>538</t>
  </si>
  <si>
    <t>Arealva</t>
  </si>
  <si>
    <t>360</t>
  </si>
  <si>
    <t>Areias</t>
  </si>
  <si>
    <t>246</t>
  </si>
  <si>
    <t>Areiópolis</t>
  </si>
  <si>
    <t>264</t>
  </si>
  <si>
    <t>Ariranha</t>
  </si>
  <si>
    <t>393</t>
  </si>
  <si>
    <t>Artur Nogueira</t>
  </si>
  <si>
    <t>148</t>
  </si>
  <si>
    <t>Aspásia</t>
  </si>
  <si>
    <t>624</t>
  </si>
  <si>
    <t>Atibaia</t>
  </si>
  <si>
    <t>67</t>
  </si>
  <si>
    <t>Auriflama</t>
  </si>
  <si>
    <t>Avaí</t>
  </si>
  <si>
    <t>366</t>
  </si>
  <si>
    <t>Avanhandava</t>
  </si>
  <si>
    <t>Bady Bassitt</t>
  </si>
  <si>
    <t>465</t>
  </si>
  <si>
    <t>Balbinos</t>
  </si>
  <si>
    <t>399</t>
  </si>
  <si>
    <t>Bálsamo</t>
  </si>
  <si>
    <t>479</t>
  </si>
  <si>
    <t>Bananal</t>
  </si>
  <si>
    <t>316</t>
  </si>
  <si>
    <t>Barão de Antonina</t>
  </si>
  <si>
    <t>376</t>
  </si>
  <si>
    <t>Barbosa</t>
  </si>
  <si>
    <t>502</t>
  </si>
  <si>
    <t>Bariri</t>
  </si>
  <si>
    <t>337</t>
  </si>
  <si>
    <t>Barra do Chapéu</t>
  </si>
  <si>
    <t>348</t>
  </si>
  <si>
    <t>Barra do Turvo</t>
  </si>
  <si>
    <t>326</t>
  </si>
  <si>
    <t>Barretos</t>
  </si>
  <si>
    <t>440</t>
  </si>
  <si>
    <t>Barrinha</t>
  </si>
  <si>
    <t>352</t>
  </si>
  <si>
    <t>Batatais</t>
  </si>
  <si>
    <t>368</t>
  </si>
  <si>
    <t>Bebedouro</t>
  </si>
  <si>
    <t>395</t>
  </si>
  <si>
    <t>Bento de Abreu</t>
  </si>
  <si>
    <t>560</t>
  </si>
  <si>
    <t>Bernardino de Campos</t>
  </si>
  <si>
    <t>325</t>
  </si>
  <si>
    <t>Bertioga</t>
  </si>
  <si>
    <t>121</t>
  </si>
  <si>
    <t>Bilac</t>
  </si>
  <si>
    <t>523</t>
  </si>
  <si>
    <t>Birigui</t>
  </si>
  <si>
    <t>507</t>
  </si>
  <si>
    <t>Biritiba-Miri</t>
  </si>
  <si>
    <t>.84</t>
  </si>
  <si>
    <t>Boa Esperança do Sul</t>
  </si>
  <si>
    <t>Bocaina</t>
  </si>
  <si>
    <t>Bofete</t>
  </si>
  <si>
    <t>193</t>
  </si>
  <si>
    <t>Boituva</t>
  </si>
  <si>
    <t>Bom Jesus dos Perdões</t>
  </si>
  <si>
    <t>Bom Sucesso de Itararé</t>
  </si>
  <si>
    <t>Borá</t>
  </si>
  <si>
    <t>486</t>
  </si>
  <si>
    <t>Boracéia</t>
  </si>
  <si>
    <t>334</t>
  </si>
  <si>
    <t>Borborema</t>
  </si>
  <si>
    <t>391</t>
  </si>
  <si>
    <t>Borebi</t>
  </si>
  <si>
    <t>308</t>
  </si>
  <si>
    <t>Botucatu</t>
  </si>
  <si>
    <t>235</t>
  </si>
  <si>
    <t>Bragança Paulista</t>
  </si>
  <si>
    <t>88</t>
  </si>
  <si>
    <t>Braúna</t>
  </si>
  <si>
    <t>494</t>
  </si>
  <si>
    <t>Brejo Alegre</t>
  </si>
  <si>
    <t>514</t>
  </si>
  <si>
    <t>Brodowski</t>
  </si>
  <si>
    <t>357</t>
  </si>
  <si>
    <t>Brotas</t>
  </si>
  <si>
    <t>261</t>
  </si>
  <si>
    <t>Buri</t>
  </si>
  <si>
    <t>268</t>
  </si>
  <si>
    <t>Buritama</t>
  </si>
  <si>
    <t>535</t>
  </si>
  <si>
    <t>Buritizal</t>
  </si>
  <si>
    <t>451</t>
  </si>
  <si>
    <t>Cabrália Paulista</t>
  </si>
  <si>
    <t>358</t>
  </si>
  <si>
    <t>Cabreúva</t>
  </si>
  <si>
    <t>83</t>
  </si>
  <si>
    <t>Caçapava</t>
  </si>
  <si>
    <t>115</t>
  </si>
  <si>
    <t>Cachoeira Paulista</t>
  </si>
  <si>
    <t>206</t>
  </si>
  <si>
    <t>Caconde</t>
  </si>
  <si>
    <t>296</t>
  </si>
  <si>
    <t>Cafelândia</t>
  </si>
  <si>
    <t>411</t>
  </si>
  <si>
    <t>Caiabu</t>
  </si>
  <si>
    <t>557</t>
  </si>
  <si>
    <t>Caieiras</t>
  </si>
  <si>
    <t>37</t>
  </si>
  <si>
    <t>Caiuá</t>
  </si>
  <si>
    <t>Cajamar</t>
  </si>
  <si>
    <t>38</t>
  </si>
  <si>
    <t>Cajati</t>
  </si>
  <si>
    <t>Cajobi</t>
  </si>
  <si>
    <t>447</t>
  </si>
  <si>
    <t>Cajuru</t>
  </si>
  <si>
    <t>303</t>
  </si>
  <si>
    <t>Campina do Monte Alegre</t>
  </si>
  <si>
    <t>224</t>
  </si>
  <si>
    <t>96</t>
  </si>
  <si>
    <t>Campo Limpo Paulista</t>
  </si>
  <si>
    <t>53</t>
  </si>
  <si>
    <t>Campos do Jordão</t>
  </si>
  <si>
    <t>173</t>
  </si>
  <si>
    <t>Campos Novos Paulista</t>
  </si>
  <si>
    <t>415</t>
  </si>
  <si>
    <t>Cananéia</t>
  </si>
  <si>
    <t>Canas</t>
  </si>
  <si>
    <t>199</t>
  </si>
  <si>
    <t>Cândido Mota</t>
  </si>
  <si>
    <t>428</t>
  </si>
  <si>
    <t>Cândido Rodrigues</t>
  </si>
  <si>
    <t>365</t>
  </si>
  <si>
    <t>Canitar</t>
  </si>
  <si>
    <t>Capão Bonito</t>
  </si>
  <si>
    <t>230</t>
  </si>
  <si>
    <t>Capela do Alto</t>
  </si>
  <si>
    <t>134</t>
  </si>
  <si>
    <t>Capivari</t>
  </si>
  <si>
    <t>136</t>
  </si>
  <si>
    <t>Caraguatatuba</t>
  </si>
  <si>
    <t>178</t>
  </si>
  <si>
    <t>29</t>
  </si>
  <si>
    <t>Cardoso</t>
  </si>
  <si>
    <t>575</t>
  </si>
  <si>
    <t>Casa Branca</t>
  </si>
  <si>
    <t>Cássia dos Coqueiros</t>
  </si>
  <si>
    <t>Castilho</t>
  </si>
  <si>
    <t>642 </t>
  </si>
  <si>
    <t>Catanduva</t>
  </si>
  <si>
    <t>396</t>
  </si>
  <si>
    <t>Catiguá</t>
  </si>
  <si>
    <t>414</t>
  </si>
  <si>
    <t>Cedral</t>
  </si>
  <si>
    <t>443</t>
  </si>
  <si>
    <t>Cerqueira César</t>
  </si>
  <si>
    <t>290</t>
  </si>
  <si>
    <t>Cerquilho</t>
  </si>
  <si>
    <t>Cesário Lange</t>
  </si>
  <si>
    <t>153</t>
  </si>
  <si>
    <t>Charqueada</t>
  </si>
  <si>
    <t>186</t>
  </si>
  <si>
    <t>Chavantes</t>
  </si>
  <si>
    <t>Clementina</t>
  </si>
  <si>
    <t>510</t>
  </si>
  <si>
    <t>Colina</t>
  </si>
  <si>
    <t>424</t>
  </si>
  <si>
    <t>Colômbia</t>
  </si>
  <si>
    <t>482</t>
  </si>
  <si>
    <t>Conchas</t>
  </si>
  <si>
    <t>176</t>
  </si>
  <si>
    <t>Cordeirópolis</t>
  </si>
  <si>
    <t>175</t>
  </si>
  <si>
    <t>Coroados</t>
  </si>
  <si>
    <t>Coronel Macedo</t>
  </si>
  <si>
    <t>340</t>
  </si>
  <si>
    <t>Corumbataí</t>
  </si>
  <si>
    <t>217</t>
  </si>
  <si>
    <t>Cosmópolis</t>
  </si>
  <si>
    <t>Cosmorama</t>
  </si>
  <si>
    <t>513</t>
  </si>
  <si>
    <t>Cravinhos</t>
  </si>
  <si>
    <t>Cristais Paulista</t>
  </si>
  <si>
    <t>Cruzália</t>
  </si>
  <si>
    <t>481</t>
  </si>
  <si>
    <t>Cruzeiro</t>
  </si>
  <si>
    <t>220</t>
  </si>
  <si>
    <t>Cunha</t>
  </si>
  <si>
    <t>225</t>
  </si>
  <si>
    <t>Descalvado</t>
  </si>
  <si>
    <t>Dirce Reis</t>
  </si>
  <si>
    <t>Divinolândia</t>
  </si>
  <si>
    <t>269</t>
  </si>
  <si>
    <t>Dobrada</t>
  </si>
  <si>
    <t>333</t>
  </si>
  <si>
    <t>Dois Córregos</t>
  </si>
  <si>
    <t>262</t>
  </si>
  <si>
    <t>Dolcinópolis</t>
  </si>
  <si>
    <t>615</t>
  </si>
  <si>
    <t>Dourado</t>
  </si>
  <si>
    <t>291</t>
  </si>
  <si>
    <t>Duartina</t>
  </si>
  <si>
    <t>Dumont</t>
  </si>
  <si>
    <t>354</t>
  </si>
  <si>
    <t>Echaporã</t>
  </si>
  <si>
    <t>464</t>
  </si>
  <si>
    <t>Eldorado</t>
  </si>
  <si>
    <t>247</t>
  </si>
  <si>
    <t>Elias Fausto</t>
  </si>
  <si>
    <t>Elisiário</t>
  </si>
  <si>
    <t>412</t>
  </si>
  <si>
    <t>432</t>
  </si>
  <si>
    <t>28</t>
  </si>
  <si>
    <t>Embu-Guaçu</t>
  </si>
  <si>
    <t>48</t>
  </si>
  <si>
    <t>Emilianópolis</t>
  </si>
  <si>
    <t>603</t>
  </si>
  <si>
    <t>Engenheiro Coelho</t>
  </si>
  <si>
    <t>160</t>
  </si>
  <si>
    <t>Espírito Santo do Turvo</t>
  </si>
  <si>
    <t>320</t>
  </si>
  <si>
    <t>Estiva Gerbi</t>
  </si>
  <si>
    <t>Estrela d'Oeste</t>
  </si>
  <si>
    <t>584</t>
  </si>
  <si>
    <t>Estrela do Norte</t>
  </si>
  <si>
    <t>600</t>
  </si>
  <si>
    <t>Euclides da Cunha Paulista</t>
  </si>
  <si>
    <t>708</t>
  </si>
  <si>
    <t>Fartura</t>
  </si>
  <si>
    <t>Fernando Prestes</t>
  </si>
  <si>
    <t>375</t>
  </si>
  <si>
    <t>Fernão</t>
  </si>
  <si>
    <t>385</t>
  </si>
  <si>
    <t>Flora Rica</t>
  </si>
  <si>
    <t>619</t>
  </si>
  <si>
    <t>Floreal</t>
  </si>
  <si>
    <t>536</t>
  </si>
  <si>
    <t>Flórida Paulista.</t>
  </si>
  <si>
    <t>92 </t>
  </si>
  <si>
    <t>Florínia</t>
  </si>
  <si>
    <t>477</t>
  </si>
  <si>
    <t>Franca</t>
  </si>
  <si>
    <t>416</t>
  </si>
  <si>
    <t>Francisco Morato</t>
  </si>
  <si>
    <t>Franco da Rocha</t>
  </si>
  <si>
    <t>45</t>
  </si>
  <si>
    <t>Gabriel Monteiro</t>
  </si>
  <si>
    <t>531</t>
  </si>
  <si>
    <t>Gália</t>
  </si>
  <si>
    <t>392</t>
  </si>
  <si>
    <t>Gastão Vidigal</t>
  </si>
  <si>
    <t>553</t>
  </si>
  <si>
    <t>Gavião Peixoto</t>
  </si>
  <si>
    <t>General Salgado</t>
  </si>
  <si>
    <t>556</t>
  </si>
  <si>
    <t>Getulina</t>
  </si>
  <si>
    <t>456</t>
  </si>
  <si>
    <t>Glicério</t>
  </si>
  <si>
    <t>Guaiçara</t>
  </si>
  <si>
    <t>438</t>
  </si>
  <si>
    <t>Guaimbê</t>
  </si>
  <si>
    <t>457</t>
  </si>
  <si>
    <t>Guaíra</t>
  </si>
  <si>
    <t>463</t>
  </si>
  <si>
    <t>Guapiaçu</t>
  </si>
  <si>
    <t>Guapiara</t>
  </si>
  <si>
    <t>Guará</t>
  </si>
  <si>
    <t>Guaraçaí</t>
  </si>
  <si>
    <t>605</t>
  </si>
  <si>
    <t>Guaraci</t>
  </si>
  <si>
    <t>478</t>
  </si>
  <si>
    <t>Guarani d'Oeste</t>
  </si>
  <si>
    <t>595</t>
  </si>
  <si>
    <t>Guarantã</t>
  </si>
  <si>
    <t>403</t>
  </si>
  <si>
    <t>Guararapes</t>
  </si>
  <si>
    <t>541</t>
  </si>
  <si>
    <t>Guararem</t>
  </si>
  <si>
    <t>81</t>
  </si>
  <si>
    <t>Guaratinguetá</t>
  </si>
  <si>
    <t>Guareí</t>
  </si>
  <si>
    <t>177</t>
  </si>
  <si>
    <t>Guarujá</t>
  </si>
  <si>
    <t>Guatapará</t>
  </si>
  <si>
    <t>Guzolândia</t>
  </si>
  <si>
    <t>590</t>
  </si>
  <si>
    <t>Herculândia</t>
  </si>
  <si>
    <t>498</t>
  </si>
  <si>
    <t>Holambra</t>
  </si>
  <si>
    <t>114</t>
  </si>
  <si>
    <t>Iacanga</t>
  </si>
  <si>
    <t>Iacri</t>
  </si>
  <si>
    <t>Iaras</t>
  </si>
  <si>
    <t>284</t>
  </si>
  <si>
    <t>Ibaté</t>
  </si>
  <si>
    <t>Ibirá</t>
  </si>
  <si>
    <t>Ibirarema</t>
  </si>
  <si>
    <t>Ibitinga</t>
  </si>
  <si>
    <t>361</t>
  </si>
  <si>
    <t>Icém</t>
  </si>
  <si>
    <t>503</t>
  </si>
  <si>
    <t>Iepê</t>
  </si>
  <si>
    <t>516</t>
  </si>
  <si>
    <t>Igaraçu do Tietê</t>
  </si>
  <si>
    <t>279</t>
  </si>
  <si>
    <t>Igarapava</t>
  </si>
  <si>
    <t>459</t>
  </si>
  <si>
    <t>Igaratá</t>
  </si>
  <si>
    <t>Iguape</t>
  </si>
  <si>
    <t>202</t>
  </si>
  <si>
    <t>Ilha Comprida</t>
  </si>
  <si>
    <t>209</t>
  </si>
  <si>
    <t>Ilha Solteira</t>
  </si>
  <si>
    <t>674</t>
  </si>
  <si>
    <t>Ilhabela</t>
  </si>
  <si>
    <t>207</t>
  </si>
  <si>
    <t>Indaiatuba</t>
  </si>
  <si>
    <t>103</t>
  </si>
  <si>
    <t>Indiana</t>
  </si>
  <si>
    <t>545</t>
  </si>
  <si>
    <t>Indiaporã</t>
  </si>
  <si>
    <t>610</t>
  </si>
  <si>
    <t>Inúbia Paulista</t>
  </si>
  <si>
    <t>564</t>
  </si>
  <si>
    <t>Ipaussu</t>
  </si>
  <si>
    <t>343</t>
  </si>
  <si>
    <t>Iperó</t>
  </si>
  <si>
    <t>Ipeúna</t>
  </si>
  <si>
    <t>208</t>
  </si>
  <si>
    <t>Ipiguá</t>
  </si>
  <si>
    <t>471</t>
  </si>
  <si>
    <t>Iporanga</t>
  </si>
  <si>
    <t>307</t>
  </si>
  <si>
    <t>Ipuã</t>
  </si>
  <si>
    <t>Iracemápolis</t>
  </si>
  <si>
    <t>158</t>
  </si>
  <si>
    <t>Irapuã</t>
  </si>
  <si>
    <t>446</t>
  </si>
  <si>
    <t>Irapuru</t>
  </si>
  <si>
    <t>Itaberá</t>
  </si>
  <si>
    <t>Itajobi</t>
  </si>
  <si>
    <t>405</t>
  </si>
  <si>
    <t>Itaju</t>
  </si>
  <si>
    <t>347</t>
  </si>
  <si>
    <t>Itaóca</t>
  </si>
  <si>
    <t>Itapecerica da Serra</t>
  </si>
  <si>
    <t>35</t>
  </si>
  <si>
    <t>Itapeva</t>
  </si>
  <si>
    <t>289</t>
  </si>
  <si>
    <t>Itapira</t>
  </si>
  <si>
    <t>166</t>
  </si>
  <si>
    <t>Itapirapuã Paulista</t>
  </si>
  <si>
    <t>378</t>
  </si>
  <si>
    <t>Itápolis</t>
  </si>
  <si>
    <t>Itapuí</t>
  </si>
  <si>
    <t>Itapura</t>
  </si>
  <si>
    <t>677</t>
  </si>
  <si>
    <t>Itaquaquecetuba</t>
  </si>
  <si>
    <t>43</t>
  </si>
  <si>
    <t>Itararé</t>
  </si>
  <si>
    <t>345</t>
  </si>
  <si>
    <t>Itariri</t>
  </si>
  <si>
    <t>156</t>
  </si>
  <si>
    <t>Itatiba</t>
  </si>
  <si>
    <t>.86</t>
  </si>
  <si>
    <t>Itatinga</t>
  </si>
  <si>
    <t>Itirapina</t>
  </si>
  <si>
    <t>Itirapuã</t>
  </si>
  <si>
    <t>Itobi</t>
  </si>
  <si>
    <t>238</t>
  </si>
  <si>
    <t>Itu</t>
  </si>
  <si>
    <t>101</t>
  </si>
  <si>
    <t>Itupeva</t>
  </si>
  <si>
    <t>76</t>
  </si>
  <si>
    <t>Ituverava</t>
  </si>
  <si>
    <t>Jaborandi</t>
  </si>
  <si>
    <t>437</t>
  </si>
  <si>
    <t>Jaboticabal</t>
  </si>
  <si>
    <t>Jacareí</t>
  </si>
  <si>
    <t>82</t>
  </si>
  <si>
    <t>Jaci</t>
  </si>
  <si>
    <t>Jaguariúna</t>
  </si>
  <si>
    <t>125</t>
  </si>
  <si>
    <t>Jales</t>
  </si>
  <si>
    <t>601</t>
  </si>
  <si>
    <t>Jambeiro</t>
  </si>
  <si>
    <t>122</t>
  </si>
  <si>
    <t>Jardinópolis</t>
  </si>
  <si>
    <t>Jarinu</t>
  </si>
  <si>
    <t>70</t>
  </si>
  <si>
    <t>Jeriquara</t>
  </si>
  <si>
    <t>Joanópolis</t>
  </si>
  <si>
    <t>116</t>
  </si>
  <si>
    <t>João Ramalho</t>
  </si>
  <si>
    <t>495</t>
  </si>
  <si>
    <t>Júlio Mesquita</t>
  </si>
  <si>
    <t>Jumirim</t>
  </si>
  <si>
    <t>152</t>
  </si>
  <si>
    <t>Juquiá</t>
  </si>
  <si>
    <t>161</t>
  </si>
  <si>
    <t>Juquitiba</t>
  </si>
  <si>
    <t>74</t>
  </si>
  <si>
    <t>Lagoinha</t>
  </si>
  <si>
    <t>Laranjal Paulista</t>
  </si>
  <si>
    <t>154</t>
  </si>
  <si>
    <t>Lavínia</t>
  </si>
  <si>
    <t>585</t>
  </si>
  <si>
    <t>Lavrinhas</t>
  </si>
  <si>
    <t>223</t>
  </si>
  <si>
    <t>Leme</t>
  </si>
  <si>
    <t>Lençóis Paulista</t>
  </si>
  <si>
    <t>285</t>
  </si>
  <si>
    <t>Limeira</t>
  </si>
  <si>
    <t>150</t>
  </si>
  <si>
    <t>Lindóia</t>
  </si>
  <si>
    <t>Lins</t>
  </si>
  <si>
    <t>429</t>
  </si>
  <si>
    <t>Lorena</t>
  </si>
  <si>
    <t>190</t>
  </si>
  <si>
    <t>Lourdes</t>
  </si>
  <si>
    <t>Lucélia</t>
  </si>
  <si>
    <t>Lucianópolis</t>
  </si>
  <si>
    <t>Luís Antônio</t>
  </si>
  <si>
    <t>Luiziânia</t>
  </si>
  <si>
    <t>508</t>
  </si>
  <si>
    <t>Lupércio</t>
  </si>
  <si>
    <t>Lutécia</t>
  </si>
  <si>
    <t>469</t>
  </si>
  <si>
    <t>Macatuba</t>
  </si>
  <si>
    <t>Macaubal</t>
  </si>
  <si>
    <t>526</t>
  </si>
  <si>
    <t>Macedônia</t>
  </si>
  <si>
    <t>581</t>
  </si>
  <si>
    <t>Magda</t>
  </si>
  <si>
    <t>Mairinque</t>
  </si>
  <si>
    <t>71</t>
  </si>
  <si>
    <t>Manduri</t>
  </si>
  <si>
    <t>Marabá Paulista</t>
  </si>
  <si>
    <t>635</t>
  </si>
  <si>
    <t>Maracaí</t>
  </si>
  <si>
    <t>462</t>
  </si>
  <si>
    <t>Marapoama</t>
  </si>
  <si>
    <t>418</t>
  </si>
  <si>
    <t>Mariápolis</t>
  </si>
  <si>
    <t>597</t>
  </si>
  <si>
    <t>Marília</t>
  </si>
  <si>
    <t>Marinópolis</t>
  </si>
  <si>
    <t>639</t>
  </si>
  <si>
    <t>Martinópolis</t>
  </si>
  <si>
    <t>Matão</t>
  </si>
  <si>
    <t>Mauá</t>
  </si>
  <si>
    <t>27</t>
  </si>
  <si>
    <t>Mendonça</t>
  </si>
  <si>
    <t>460</t>
  </si>
  <si>
    <t>Meridiano</t>
  </si>
  <si>
    <t>Mesópolis</t>
  </si>
  <si>
    <t>636</t>
  </si>
  <si>
    <t>Miguelópolis</t>
  </si>
  <si>
    <t>Mineiros do Tietê</t>
  </si>
  <si>
    <t>272</t>
  </si>
  <si>
    <t>Mira Estrela</t>
  </si>
  <si>
    <t>Miracatu</t>
  </si>
  <si>
    <t>Mirandópolis</t>
  </si>
  <si>
    <t>594</t>
  </si>
  <si>
    <t>Mirassol</t>
  </si>
  <si>
    <t>Mirassolândia</t>
  </si>
  <si>
    <t>Mogi das Cruzes</t>
  </si>
  <si>
    <t>63</t>
  </si>
  <si>
    <t>Mombuca...</t>
  </si>
  <si>
    <t>Monções</t>
  </si>
  <si>
    <t>543</t>
  </si>
  <si>
    <t>Mongaguá</t>
  </si>
  <si>
    <t>Monte Alegre do Sul</t>
  </si>
  <si>
    <t>131</t>
  </si>
  <si>
    <t>Monte Alto</t>
  </si>
  <si>
    <t>374</t>
  </si>
  <si>
    <t>Monte Aprazível</t>
  </si>
  <si>
    <t>Monte Azul Paulista</t>
  </si>
  <si>
    <t>417</t>
  </si>
  <si>
    <t>Monte Castelo</t>
  </si>
  <si>
    <t>658</t>
  </si>
  <si>
    <t>Monte Mor</t>
  </si>
  <si>
    <t>Monteiro Lobato</t>
  </si>
  <si>
    <t>Morro Agudo</t>
  </si>
  <si>
    <t>Morungaba</t>
  </si>
  <si>
    <t>107</t>
  </si>
  <si>
    <t>Motuca</t>
  </si>
  <si>
    <t>321</t>
  </si>
  <si>
    <t>Murutinga do Sul</t>
  </si>
  <si>
    <t>Nantes</t>
  </si>
  <si>
    <t>527</t>
  </si>
  <si>
    <t>Narandiba</t>
  </si>
  <si>
    <t>588</t>
  </si>
  <si>
    <t>Natividade da Serra</t>
  </si>
  <si>
    <t>Nazaré Paulista</t>
  </si>
  <si>
    <t>90</t>
  </si>
  <si>
    <t>Neves Paulista</t>
  </si>
  <si>
    <t>485</t>
  </si>
  <si>
    <t>Nhandeara</t>
  </si>
  <si>
    <t>Nipoã</t>
  </si>
  <si>
    <t>509</t>
  </si>
  <si>
    <t>Nova Aliança</t>
  </si>
  <si>
    <t>461</t>
  </si>
  <si>
    <t>Nova Campina</t>
  </si>
  <si>
    <t>309</t>
  </si>
  <si>
    <t>Nova Canaã Paulista</t>
  </si>
  <si>
    <t>662</t>
  </si>
  <si>
    <t>Nova Castilho</t>
  </si>
  <si>
    <t>576</t>
  </si>
  <si>
    <t>Nova Europa</t>
  </si>
  <si>
    <t>331</t>
  </si>
  <si>
    <t>Nova Granada</t>
  </si>
  <si>
    <t>487</t>
  </si>
  <si>
    <t>Nova Guataporanga</t>
  </si>
  <si>
    <t>656</t>
  </si>
  <si>
    <t>Nova Independência</t>
  </si>
  <si>
    <t>653</t>
  </si>
  <si>
    <t>Nova Luzitânia</t>
  </si>
  <si>
    <t>561</t>
  </si>
  <si>
    <t>Nova Odessa</t>
  </si>
  <si>
    <t>124</t>
  </si>
  <si>
    <t>Novais</t>
  </si>
  <si>
    <t>Novo Horizonte</t>
  </si>
  <si>
    <t>Nuporanga</t>
  </si>
  <si>
    <t>Ocauçu</t>
  </si>
  <si>
    <t>425</t>
  </si>
  <si>
    <t>Óleo</t>
  </si>
  <si>
    <t>Olímpia</t>
  </si>
  <si>
    <t>Onda Verde</t>
  </si>
  <si>
    <t>Oriente</t>
  </si>
  <si>
    <t>Orindiúva</t>
  </si>
  <si>
    <t>530</t>
  </si>
  <si>
    <t>Orlândia</t>
  </si>
  <si>
    <t>380</t>
  </si>
  <si>
    <t>Osasco</t>
  </si>
  <si>
    <t>24</t>
  </si>
  <si>
    <t>Oscar Bressane</t>
  </si>
  <si>
    <t>Osvaldo Cruz</t>
  </si>
  <si>
    <t>559</t>
  </si>
  <si>
    <t>Ourinhos</t>
  </si>
  <si>
    <t>370</t>
  </si>
  <si>
    <t>Ouro Verde</t>
  </si>
  <si>
    <t>651</t>
  </si>
  <si>
    <t>Ouroeste</t>
  </si>
  <si>
    <t>Palestina</t>
  </si>
  <si>
    <t>506</t>
  </si>
  <si>
    <t>Palmares Paulista</t>
  </si>
  <si>
    <t>410</t>
  </si>
  <si>
    <t>Palmeira d'Oeste</t>
  </si>
  <si>
    <t>628</t>
  </si>
  <si>
    <t>Palmital</t>
  </si>
  <si>
    <t>Paraibuna</t>
  </si>
  <si>
    <t>Paraíso</t>
  </si>
  <si>
    <t>402</t>
  </si>
  <si>
    <t>Paranapanema</t>
  </si>
  <si>
    <t>260</t>
  </si>
  <si>
    <t>Paranapuã</t>
  </si>
  <si>
    <t>622</t>
  </si>
  <si>
    <t>Parapuã</t>
  </si>
  <si>
    <t>548</t>
  </si>
  <si>
    <t>Pardinho.</t>
  </si>
  <si>
    <t>201 </t>
  </si>
  <si>
    <t>Pariquera-Açu</t>
  </si>
  <si>
    <t>219</t>
  </si>
  <si>
    <t>Parisi</t>
  </si>
  <si>
    <t>549</t>
  </si>
  <si>
    <t>Patrocínio Paulista</t>
  </si>
  <si>
    <t>430</t>
  </si>
  <si>
    <t>Paulicéia</t>
  </si>
  <si>
    <t>667</t>
  </si>
  <si>
    <t>Paulínia</t>
  </si>
  <si>
    <t>119</t>
  </si>
  <si>
    <t>Paulistânia</t>
  </si>
  <si>
    <t>Paulo de Faria</t>
  </si>
  <si>
    <t>546</t>
  </si>
  <si>
    <t>Pederneiras</t>
  </si>
  <si>
    <t>319</t>
  </si>
  <si>
    <t>Pedra Bela</t>
  </si>
  <si>
    <t>Pedranópolis</t>
  </si>
  <si>
    <t>562</t>
  </si>
  <si>
    <t>Pedregulho</t>
  </si>
  <si>
    <t>455</t>
  </si>
  <si>
    <t>Pedreira</t>
  </si>
  <si>
    <t>137</t>
  </si>
  <si>
    <t>Pedrinhas Paulista</t>
  </si>
  <si>
    <t>Pedro de Toledo</t>
  </si>
  <si>
    <t>147</t>
  </si>
  <si>
    <t>Penápolis</t>
  </si>
  <si>
    <t>Pereira Barreto</t>
  </si>
  <si>
    <t>Pereiras</t>
  </si>
  <si>
    <t>167</t>
  </si>
  <si>
    <t>Piacatu</t>
  </si>
  <si>
    <t>534</t>
  </si>
  <si>
    <t>Piedade</t>
  </si>
  <si>
    <t>104</t>
  </si>
  <si>
    <t>Pilar do Sul</t>
  </si>
  <si>
    <t>Pindamonhangaba</t>
  </si>
  <si>
    <t>146</t>
  </si>
  <si>
    <t>Pindorama</t>
  </si>
  <si>
    <t>Pinhalzinho</t>
  </si>
  <si>
    <t>Piquerobi</t>
  </si>
  <si>
    <t>Piquete</t>
  </si>
  <si>
    <t>210</t>
  </si>
  <si>
    <t>Piracicaba</t>
  </si>
  <si>
    <t>Piraju</t>
  </si>
  <si>
    <t>335</t>
  </si>
  <si>
    <t>Pirajuí</t>
  </si>
  <si>
    <t>Pirangi</t>
  </si>
  <si>
    <t>394</t>
  </si>
  <si>
    <t>Pirapora do Bom Jesus</t>
  </si>
  <si>
    <t>61</t>
  </si>
  <si>
    <t>Pirassununga</t>
  </si>
  <si>
    <t>Piratininga</t>
  </si>
  <si>
    <t>Pitangueiras</t>
  </si>
  <si>
    <t>387</t>
  </si>
  <si>
    <t>Planalto</t>
  </si>
  <si>
    <t>525</t>
  </si>
  <si>
    <t>Platina</t>
  </si>
  <si>
    <t>422</t>
  </si>
  <si>
    <t>Poá</t>
  </si>
  <si>
    <t>Poloni</t>
  </si>
  <si>
    <t>499</t>
  </si>
  <si>
    <t>Pompéia</t>
  </si>
  <si>
    <t>Pongaí</t>
  </si>
  <si>
    <t>Pontal</t>
  </si>
  <si>
    <t>Pontalinda</t>
  </si>
  <si>
    <t>Pontes Gestal</t>
  </si>
  <si>
    <t>Populina</t>
  </si>
  <si>
    <t>625</t>
  </si>
  <si>
    <t>Porangaba</t>
  </si>
  <si>
    <t>Porto Feliz</t>
  </si>
  <si>
    <t>117</t>
  </si>
  <si>
    <t>Porto Ferreira</t>
  </si>
  <si>
    <t>252</t>
  </si>
  <si>
    <t>Potim</t>
  </si>
  <si>
    <t>183</t>
  </si>
  <si>
    <t>Potirendaba</t>
  </si>
  <si>
    <t>Pracinha</t>
  </si>
  <si>
    <t>Pradópolis</t>
  </si>
  <si>
    <t>Praia Grande</t>
  </si>
  <si>
    <t>Pratânia</t>
  </si>
  <si>
    <t>Presidente Alves</t>
  </si>
  <si>
    <t>382</t>
  </si>
  <si>
    <t>Presidente Bernardes</t>
  </si>
  <si>
    <t>578</t>
  </si>
  <si>
    <t>Presidente Epitácio</t>
  </si>
  <si>
    <t>647</t>
  </si>
  <si>
    <t>558</t>
  </si>
  <si>
    <t>Presidente Venceslau</t>
  </si>
  <si>
    <t>Promissão</t>
  </si>
  <si>
    <t>Quadra</t>
  </si>
  <si>
    <t>162</t>
  </si>
  <si>
    <t>Queiroz</t>
  </si>
  <si>
    <t>497</t>
  </si>
  <si>
    <t>Queluz</t>
  </si>
  <si>
    <t>Quintana</t>
  </si>
  <si>
    <t>Rafard</t>
  </si>
  <si>
    <t>143</t>
  </si>
  <si>
    <t>Rancharia</t>
  </si>
  <si>
    <t>Redenção da Serra</t>
  </si>
  <si>
    <t>168</t>
  </si>
  <si>
    <t>Regente Feijó</t>
  </si>
  <si>
    <t>547</t>
  </si>
  <si>
    <t>Reginópolis</t>
  </si>
  <si>
    <t>Registro</t>
  </si>
  <si>
    <t>191</t>
  </si>
  <si>
    <t>Restinga</t>
  </si>
  <si>
    <t>407</t>
  </si>
  <si>
    <t>Ribeira</t>
  </si>
  <si>
    <t>Ribeirão Bonito</t>
  </si>
  <si>
    <t>Ribeirão Branco</t>
  </si>
  <si>
    <t>Ribeirão Corrente</t>
  </si>
  <si>
    <t>439</t>
  </si>
  <si>
    <t>Ribeirão do Sul</t>
  </si>
  <si>
    <t>390</t>
  </si>
  <si>
    <t>Ribeirão dos Índios</t>
  </si>
  <si>
    <t>606</t>
  </si>
  <si>
    <t>Ribeirão Grande</t>
  </si>
  <si>
    <t>240</t>
  </si>
  <si>
    <t>Rifaina</t>
  </si>
  <si>
    <t>Rincão</t>
  </si>
  <si>
    <t>306</t>
  </si>
  <si>
    <t>Rinópolis</t>
  </si>
  <si>
    <t>Rio Claro</t>
  </si>
  <si>
    <t>Rio das Pedras</t>
  </si>
  <si>
    <t>Rio Grande da Serra</t>
  </si>
  <si>
    <t>49</t>
  </si>
  <si>
    <t>Riolândia</t>
  </si>
  <si>
    <t>Riversul</t>
  </si>
  <si>
    <t>Roseira</t>
  </si>
  <si>
    <t>Rubiácea</t>
  </si>
  <si>
    <t>Rubinéia</t>
  </si>
  <si>
    <t>648</t>
  </si>
  <si>
    <t>Sabino</t>
  </si>
  <si>
    <t>466</t>
  </si>
  <si>
    <t>Sagres</t>
  </si>
  <si>
    <t>Sales</t>
  </si>
  <si>
    <t>449</t>
  </si>
  <si>
    <t>Sales Oliveira</t>
  </si>
  <si>
    <t>381</t>
  </si>
  <si>
    <t>Salesópolis</t>
  </si>
  <si>
    <t>109</t>
  </si>
  <si>
    <t>Salmourão</t>
  </si>
  <si>
    <t>572</t>
  </si>
  <si>
    <t>Saltinho</t>
  </si>
  <si>
    <t>Salto</t>
  </si>
  <si>
    <t>Salto de Pirapora</t>
  </si>
  <si>
    <t>Salto Grande</t>
  </si>
  <si>
    <t>Sandovalina</t>
  </si>
  <si>
    <t>608</t>
  </si>
  <si>
    <t>Santa Adélia</t>
  </si>
  <si>
    <t>Santa Albertina</t>
  </si>
  <si>
    <t>Santa Bárbara d'Oeste</t>
  </si>
  <si>
    <t>Santa Branca</t>
  </si>
  <si>
    <t>97</t>
  </si>
  <si>
    <t>Santa Clara d'Oeste</t>
  </si>
  <si>
    <t>Santa Cruz da Conceição</t>
  </si>
  <si>
    <t>218</t>
  </si>
  <si>
    <t>Santa Cruz da Esperança</t>
  </si>
  <si>
    <t>332</t>
  </si>
  <si>
    <t>Santa Cruz das Palmeiras</t>
  </si>
  <si>
    <t>Santa Cruz do Rio Pardo</t>
  </si>
  <si>
    <t>342</t>
  </si>
  <si>
    <t>Santa Ernestina</t>
  </si>
  <si>
    <t>Santa Fé do Sul</t>
  </si>
  <si>
    <t>642</t>
  </si>
  <si>
    <t>Santa Gertrudes</t>
  </si>
  <si>
    <t>Santa Isabe</t>
  </si>
  <si>
    <t>57</t>
  </si>
  <si>
    <t>Santa Lúcia</t>
  </si>
  <si>
    <t>305</t>
  </si>
  <si>
    <t>Santa Maria da Serra</t>
  </si>
  <si>
    <t>Santa Mercedes</t>
  </si>
  <si>
    <t>657</t>
  </si>
  <si>
    <t>Santa Rita d'Oeste</t>
  </si>
  <si>
    <t>Santa Rita do Passa Quatro</t>
  </si>
  <si>
    <t>271</t>
  </si>
  <si>
    <t>Santa Rosa de Viterbo</t>
  </si>
  <si>
    <t>302</t>
  </si>
  <si>
    <t>Santa Salete</t>
  </si>
  <si>
    <t>617</t>
  </si>
  <si>
    <t>Santana da Ponte Pensa</t>
  </si>
  <si>
    <t>629</t>
  </si>
  <si>
    <t>42</t>
  </si>
  <si>
    <t>Santo Anastácio</t>
  </si>
  <si>
    <t>587</t>
  </si>
  <si>
    <t>Santo André</t>
  </si>
  <si>
    <t>Santo Antônio da Alegria</t>
  </si>
  <si>
    <t>330</t>
  </si>
  <si>
    <t>Santo Antônio de Posse</t>
  </si>
  <si>
    <t>Santo Antônio do Aracanguá</t>
  </si>
  <si>
    <t>Santo Antônio do Jardim</t>
  </si>
  <si>
    <t>205</t>
  </si>
  <si>
    <t>Santo Antônio do Pinhal</t>
  </si>
  <si>
    <t>Santo Expedito</t>
  </si>
  <si>
    <t>Santópolis do Aguapeí</t>
  </si>
  <si>
    <t>522</t>
  </si>
  <si>
    <t>São Bento do Sapucaí</t>
  </si>
  <si>
    <t>169</t>
  </si>
  <si>
    <t>São Caetano do Sul</t>
  </si>
  <si>
    <t>13</t>
  </si>
  <si>
    <t>São Carlos</t>
  </si>
  <si>
    <t>255</t>
  </si>
  <si>
    <t>São Francisco</t>
  </si>
  <si>
    <t>São João da Boa Vista</t>
  </si>
  <si>
    <t>São João das Duas Pontes</t>
  </si>
  <si>
    <t>São João de Iracema</t>
  </si>
  <si>
    <t>577</t>
  </si>
  <si>
    <t>São João do Pau d'Alho</t>
  </si>
  <si>
    <t>664</t>
  </si>
  <si>
    <t>São Joaquim da Barra</t>
  </si>
  <si>
    <t>São José da Bela Vista</t>
  </si>
  <si>
    <t>São José do Barreiro</t>
  </si>
  <si>
    <t>267</t>
  </si>
  <si>
    <t>São José do Rio Pardo</t>
  </si>
  <si>
    <t>257</t>
  </si>
  <si>
    <t>454</t>
  </si>
  <si>
    <t>94</t>
  </si>
  <si>
    <t>São Lourenço da Serra</t>
  </si>
  <si>
    <t>São Luís do Paraitinga</t>
  </si>
  <si>
    <t>São Manuel</t>
  </si>
  <si>
    <t>258</t>
  </si>
  <si>
    <t>São Miguel Arcanjo</t>
  </si>
  <si>
    <t>São Pedro</t>
  </si>
  <si>
    <t>São Pedro do Turvo</t>
  </si>
  <si>
    <t>São Roque</t>
  </si>
  <si>
    <t>62</t>
  </si>
  <si>
    <t>São Sebastião</t>
  </si>
  <si>
    <t>São Sebastião da Grama</t>
  </si>
  <si>
    <t>253</t>
  </si>
  <si>
    <t>São Simão</t>
  </si>
  <si>
    <t>300</t>
  </si>
  <si>
    <t>São Vicente</t>
  </si>
  <si>
    <t>Sarapuí</t>
  </si>
  <si>
    <t>151</t>
  </si>
  <si>
    <t>Sarutaiá</t>
  </si>
  <si>
    <t>349</t>
  </si>
  <si>
    <t>Sebastianópolis do Sul</t>
  </si>
  <si>
    <t>520</t>
  </si>
  <si>
    <t>Serra Azul</t>
  </si>
  <si>
    <t>317</t>
  </si>
  <si>
    <t>Serra Negra</t>
  </si>
  <si>
    <t>142</t>
  </si>
  <si>
    <t>Sertãozinho</t>
  </si>
  <si>
    <t>356</t>
  </si>
  <si>
    <t>Sete Barras</t>
  </si>
  <si>
    <t>Severínia</t>
  </si>
  <si>
    <t>436</t>
  </si>
  <si>
    <t>Silveiras</t>
  </si>
  <si>
    <t>222</t>
  </si>
  <si>
    <t>Sud Mennucci</t>
  </si>
  <si>
    <t>627</t>
  </si>
  <si>
    <t>Sumaré</t>
  </si>
  <si>
    <t>Suzanápolis</t>
  </si>
  <si>
    <t>641</t>
  </si>
  <si>
    <t>Tabapuã</t>
  </si>
  <si>
    <t>Tabatinga</t>
  </si>
  <si>
    <t>344</t>
  </si>
  <si>
    <t>Taboão da Serra</t>
  </si>
  <si>
    <t>18</t>
  </si>
  <si>
    <t>Taciba</t>
  </si>
  <si>
    <t>Taguaí</t>
  </si>
  <si>
    <t>Taiaçu</t>
  </si>
  <si>
    <t>Taiúva</t>
  </si>
  <si>
    <t>379</t>
  </si>
  <si>
    <t>Tambaú</t>
  </si>
  <si>
    <t>274</t>
  </si>
  <si>
    <t>Tanabi</t>
  </si>
  <si>
    <t>493</t>
  </si>
  <si>
    <t>Tapiraí</t>
  </si>
  <si>
    <t>Tapiratiba</t>
  </si>
  <si>
    <t>277</t>
  </si>
  <si>
    <t>Taquaral</t>
  </si>
  <si>
    <t>Taquaritinga</t>
  </si>
  <si>
    <t>Taquarituba</t>
  </si>
  <si>
    <t>327</t>
  </si>
  <si>
    <t>Taquarivaí</t>
  </si>
  <si>
    <t>Tarabai</t>
  </si>
  <si>
    <t>Tarumã</t>
  </si>
  <si>
    <t>Taubaté</t>
  </si>
  <si>
    <t>130</t>
  </si>
  <si>
    <t>Tejupá</t>
  </si>
  <si>
    <t>Teodoro Sampaio</t>
  </si>
  <si>
    <t>660</t>
  </si>
  <si>
    <t>Terra Roxa</t>
  </si>
  <si>
    <t>421</t>
  </si>
  <si>
    <t>Timburi</t>
  </si>
  <si>
    <t>355</t>
  </si>
  <si>
    <t>Torre de Pedra</t>
  </si>
  <si>
    <t>Torrinha</t>
  </si>
  <si>
    <t>237</t>
  </si>
  <si>
    <t>Trabiju</t>
  </si>
  <si>
    <t>323</t>
  </si>
  <si>
    <t>Tremembé</t>
  </si>
  <si>
    <t>135</t>
  </si>
  <si>
    <t>Três Fronteiras</t>
  </si>
  <si>
    <t>638</t>
  </si>
  <si>
    <t>Tuiuti</t>
  </si>
  <si>
    <t>Tupã</t>
  </si>
  <si>
    <t>Tupi Paulista</t>
  </si>
  <si>
    <t>Turiúba</t>
  </si>
  <si>
    <t>Turmalina</t>
  </si>
  <si>
    <t>613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</si>
  <si>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</si>
  <si>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</si>
  <si>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</si>
  <si>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</si>
  <si>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</si>
  <si>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</si>
  <si>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</si>
  <si>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</si>
  <si>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435</t>
  </si>
  <si>
    <t>Valentim Gentil</t>
  </si>
  <si>
    <t>550</t>
  </si>
  <si>
    <t>89</t>
  </si>
  <si>
    <t>Valparaíso</t>
  </si>
  <si>
    <t>563</t>
  </si>
  <si>
    <t>Vargem</t>
  </si>
  <si>
    <t>99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</si>
  <si>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</si>
  <si>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</si>
  <si>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</si>
  <si>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</si>
  <si>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</si>
  <si>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</si>
  <si>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</si>
  <si>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384</t>
  </si>
  <si>
    <t>Vitória Brasil</t>
  </si>
  <si>
    <t>604</t>
  </si>
  <si>
    <t>Votorantim</t>
  </si>
  <si>
    <t>106</t>
  </si>
  <si>
    <t>Votuporanga</t>
  </si>
  <si>
    <t>537</t>
  </si>
  <si>
    <t>Zacarias</t>
  </si>
  <si>
    <t>Arujá</t>
  </si>
  <si>
    <t>Piracaia</t>
  </si>
  <si>
    <t>Valinhos</t>
  </si>
  <si>
    <t>Carapicuíba</t>
  </si>
  <si>
    <t>Diadema</t>
  </si>
  <si>
    <t>Embaúba</t>
  </si>
  <si>
    <t>Ribeirão Pires</t>
  </si>
  <si>
    <t>Santana de Parnaíba</t>
  </si>
  <si>
    <t>Suzano</t>
  </si>
  <si>
    <t>São José dos Campos</t>
  </si>
  <si>
    <r>
      <t xml:space="preserve">VALOR TOTAL DO PRIMEIRO ANO DA CONTRAÇÃO
</t>
    </r>
    <r>
      <rPr>
        <b/>
        <sz val="8"/>
        <rFont val="Arial Narrow"/>
        <family val="2"/>
      </rPr>
      <t>(Valor total da instalação + Valor anual da locação)</t>
    </r>
  </si>
  <si>
    <t>Mogi Mirim</t>
  </si>
  <si>
    <t>Embu das Artes</t>
  </si>
  <si>
    <t>ENDEREÇO</t>
  </si>
  <si>
    <t>CONTATO</t>
  </si>
  <si>
    <t>TELEFONE</t>
  </si>
  <si>
    <t>CONFIG</t>
  </si>
  <si>
    <t>TAUBATÉ</t>
  </si>
  <si>
    <t>CAMPINAS</t>
  </si>
  <si>
    <t>Itapevi</t>
  </si>
  <si>
    <t>A PLANILHA DE ORÇAMENTO APRESENTA INCONSISTÊNCIAS NO PREENCHIMENTO OU ESTÁ INCOMPLETA</t>
  </si>
  <si>
    <t>BAURU</t>
  </si>
  <si>
    <t>H</t>
  </si>
  <si>
    <t>tronco analógico</t>
  </si>
  <si>
    <t>SERRA NEGRA</t>
  </si>
  <si>
    <t>FRANCA</t>
  </si>
  <si>
    <t>PRESIDENTE PRUDENTE</t>
  </si>
  <si>
    <t>SÃO JOSÉ DO RIO PRETO</t>
  </si>
  <si>
    <t>AGUDOS</t>
  </si>
  <si>
    <t>SÃO BENTO DO SAPUCAÍ</t>
  </si>
  <si>
    <t>H3</t>
  </si>
  <si>
    <t>G3</t>
  </si>
  <si>
    <t>C4</t>
  </si>
  <si>
    <r>
      <t>VALOR TOTAL DO PRIMEIRO ANO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(Instalação+ valor anual da locação)</t>
    </r>
  </si>
  <si>
    <t>PROMOTORIA DE JUSTIÇA DE AGUDOS</t>
  </si>
  <si>
    <t>PROMOTORIA DE JUSTIÇA DE SERRA NEGRA</t>
  </si>
  <si>
    <t>PROMOTORIA DE JUSTIÇA DE PRESIDENTE PRUDENTE</t>
  </si>
  <si>
    <t>PROMOTORIA DE JUSTIÇA DE FRANCA</t>
  </si>
  <si>
    <t>PROMOTORIA DE JUSTIÇA DE SÃO JOSÉ DO RIO PRETO</t>
  </si>
  <si>
    <t>RUA PAULO NELLI, 276</t>
  </si>
  <si>
    <t>AVENIDA GETÚLIO VARGAS, 21-110</t>
  </si>
  <si>
    <t>RUA RIBEIRO DE BARROS, 630</t>
  </si>
  <si>
    <t>ÁREA REGIONAL DE BAURU</t>
  </si>
  <si>
    <t>PRAÇA BARÃO DO RIO BRANCO, S/N</t>
  </si>
  <si>
    <t>AVENIDA PRESIDENTE VARGAS, 2350</t>
  </si>
  <si>
    <t>RUA VOLUNTÁRIOS DE SÃO PAULO, 3539</t>
  </si>
  <si>
    <t>RUA CAPITÃO PROCÓPIO MARCONDES DE AZEVEDO, 43</t>
  </si>
  <si>
    <t xml:space="preserve">DISA </t>
  </si>
  <si>
    <t>KS ADICIONAL</t>
  </si>
  <si>
    <t>TRONCO ANALÓGICO</t>
  </si>
  <si>
    <t>SISTEMA DE TARIFAÇÃO</t>
  </si>
  <si>
    <t>fornecido com hardware e software</t>
  </si>
  <si>
    <t>PROMOTORIA DE JUSTIÇA DE JUSTIÇA DE SÃO BENTO DO SAPUCAÍ</t>
  </si>
  <si>
    <t>Obs.: O critério para julgamento será o de menor preço global.</t>
  </si>
  <si>
    <t>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</si>
</sst>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\ &quot;km&quot;"/>
    <numFmt numFmtId="167" formatCode="_-* #,##0_-;\-* #,##0_-;_-* &quot;-&quot;??_-;_-@_-"/>
    <numFmt numFmtId="168" formatCode="#,##0_ ;\-#,##0\ "/>
    <numFmt numFmtId="169" formatCode="[&lt;=9999999]###\-####;\(##\)\ ####\-####"/>
  </numFmts>
  <fonts count="28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Bookman Old Style"/>
      <family val="1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sz val="8"/>
      <name val="Arial Narrow"/>
      <family val="2"/>
    </font>
    <font>
      <b/>
      <u/>
      <sz val="14"/>
      <name val="Arial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color theme="0"/>
      <name val="Arial"/>
      <family val="2"/>
    </font>
    <font>
      <b/>
      <sz val="8"/>
      <color theme="0"/>
      <name val="Arial Narrow"/>
      <family val="2"/>
    </font>
    <font>
      <sz val="14"/>
      <name val="Arial"/>
      <family val="2"/>
    </font>
    <font>
      <sz val="12"/>
      <color theme="3"/>
      <name val="Arial Narrow"/>
      <family val="2"/>
    </font>
    <font>
      <sz val="10"/>
      <color rgb="FF002060"/>
      <name val="Arial"/>
      <family val="2"/>
    </font>
    <font>
      <sz val="12"/>
      <color rgb="FF00206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164" fontId="5" fillId="0" borderId="0" applyFill="0" applyBorder="0" applyAlignment="0" applyProtection="0"/>
  </cellStyleXfs>
  <cellXfs count="20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/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167" fontId="3" fillId="0" borderId="18" xfId="1" applyNumberFormat="1" applyFont="1" applyBorder="1" applyAlignment="1">
      <alignment horizontal="center" vertical="center" wrapText="1"/>
    </xf>
    <xf numFmtId="167" fontId="3" fillId="0" borderId="7" xfId="1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5" fillId="0" borderId="0" xfId="2" applyBorder="1" applyAlignment="1">
      <alignment horizontal="center" vertical="center"/>
    </xf>
    <xf numFmtId="164" fontId="5" fillId="0" borderId="6" xfId="2" applyBorder="1" applyAlignment="1">
      <alignment vertical="center"/>
    </xf>
    <xf numFmtId="164" fontId="5" fillId="0" borderId="0" xfId="2" applyBorder="1" applyAlignment="1">
      <alignment vertical="center"/>
    </xf>
    <xf numFmtId="167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11" fillId="0" borderId="0" xfId="0" applyFont="1"/>
    <xf numFmtId="0" fontId="0" fillId="2" borderId="7" xfId="0" applyFill="1" applyBorder="1" applyAlignment="1" applyProtection="1">
      <alignment horizontal="centerContinuous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168" fontId="5" fillId="0" borderId="6" xfId="1" applyNumberFormat="1" applyFill="1" applyBorder="1" applyProtection="1">
      <protection locked="0"/>
    </xf>
    <xf numFmtId="168" fontId="5" fillId="0" borderId="6" xfId="2" applyNumberFormat="1" applyFill="1" applyBorder="1" applyProtection="1">
      <protection locked="0"/>
    </xf>
    <xf numFmtId="0" fontId="0" fillId="0" borderId="6" xfId="0" applyFill="1" applyBorder="1" applyAlignment="1">
      <alignment horizontal="center" vertical="center" wrapText="1"/>
    </xf>
    <xf numFmtId="0" fontId="2" fillId="3" borderId="0" xfId="0" applyFont="1" applyFill="1"/>
    <xf numFmtId="0" fontId="12" fillId="6" borderId="0" xfId="0" applyFont="1" applyFill="1"/>
    <xf numFmtId="0" fontId="0" fillId="7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164" fontId="5" fillId="0" borderId="6" xfId="2" applyBorder="1"/>
    <xf numFmtId="164" fontId="0" fillId="0" borderId="18" xfId="2" applyFont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164" fontId="5" fillId="2" borderId="6" xfId="2" applyFill="1" applyBorder="1" applyProtection="1">
      <protection locked="0"/>
    </xf>
    <xf numFmtId="164" fontId="5" fillId="2" borderId="8" xfId="2" applyFill="1" applyBorder="1" applyProtection="1">
      <protection locked="0"/>
    </xf>
    <xf numFmtId="164" fontId="5" fillId="2" borderId="11" xfId="2" applyFill="1" applyBorder="1" applyProtection="1">
      <protection locked="0"/>
    </xf>
    <xf numFmtId="164" fontId="0" fillId="0" borderId="0" xfId="2" applyFont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169" fontId="0" fillId="0" borderId="0" xfId="0" applyNumberFormat="1"/>
    <xf numFmtId="0" fontId="3" fillId="0" borderId="6" xfId="0" applyFont="1" applyBorder="1"/>
    <xf numFmtId="169" fontId="3" fillId="0" borderId="6" xfId="0" applyNumberFormat="1" applyFont="1" applyBorder="1"/>
    <xf numFmtId="0" fontId="17" fillId="10" borderId="1" xfId="0" applyFont="1" applyFill="1" applyBorder="1" applyAlignment="1">
      <alignment horizontal="center" vertical="center"/>
    </xf>
    <xf numFmtId="169" fontId="17" fillId="10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9" fontId="18" fillId="10" borderId="1" xfId="0" applyNumberFormat="1" applyFont="1" applyFill="1" applyBorder="1" applyAlignment="1">
      <alignment vertical="center"/>
    </xf>
    <xf numFmtId="0" fontId="18" fillId="10" borderId="2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4" fontId="5" fillId="0" borderId="0" xfId="2" applyBorder="1"/>
    <xf numFmtId="164" fontId="5" fillId="0" borderId="28" xfId="2" applyBorder="1" applyAlignment="1">
      <alignment vertical="center"/>
    </xf>
    <xf numFmtId="164" fontId="5" fillId="0" borderId="36" xfId="2" applyBorder="1" applyAlignment="1">
      <alignment vertical="center"/>
    </xf>
    <xf numFmtId="164" fontId="5" fillId="0" borderId="37" xfId="2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left" indent="1"/>
    </xf>
    <xf numFmtId="164" fontId="5" fillId="2" borderId="12" xfId="2" applyFill="1" applyBorder="1" applyProtection="1">
      <protection locked="0"/>
    </xf>
    <xf numFmtId="164" fontId="5" fillId="2" borderId="13" xfId="2" applyFill="1" applyBorder="1" applyProtection="1">
      <protection locked="0"/>
    </xf>
    <xf numFmtId="164" fontId="5" fillId="2" borderId="14" xfId="2" applyFill="1" applyBorder="1" applyProtection="1">
      <protection locked="0"/>
    </xf>
    <xf numFmtId="0" fontId="20" fillId="0" borderId="6" xfId="0" applyFont="1" applyBorder="1" applyAlignment="1">
      <alignment horizontal="left" vertical="center" wrapText="1"/>
    </xf>
    <xf numFmtId="0" fontId="21" fillId="0" borderId="0" xfId="0" applyFont="1"/>
    <xf numFmtId="0" fontId="22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5" fillId="2" borderId="38" xfId="2" applyFill="1" applyBorder="1" applyProtection="1">
      <protection locked="0"/>
    </xf>
    <xf numFmtId="164" fontId="5" fillId="2" borderId="1" xfId="2" applyFill="1" applyBorder="1" applyProtection="1">
      <protection locked="0"/>
    </xf>
    <xf numFmtId="164" fontId="5" fillId="2" borderId="39" xfId="2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164" fontId="5" fillId="2" borderId="2" xfId="2" applyFill="1" applyBorder="1" applyProtection="1">
      <protection locked="0"/>
    </xf>
    <xf numFmtId="164" fontId="5" fillId="2" borderId="32" xfId="2" applyFill="1" applyBorder="1" applyProtection="1">
      <protection locked="0"/>
    </xf>
    <xf numFmtId="164" fontId="5" fillId="2" borderId="31" xfId="2" applyFill="1" applyBorder="1" applyProtection="1">
      <protection locked="0"/>
    </xf>
    <xf numFmtId="0" fontId="22" fillId="0" borderId="5" xfId="0" applyFont="1" applyBorder="1" applyAlignment="1">
      <alignment horizontal="left" vertical="center" wrapText="1"/>
    </xf>
    <xf numFmtId="167" fontId="3" fillId="0" borderId="5" xfId="1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8" fontId="5" fillId="0" borderId="0" xfId="2" applyNumberFormat="1" applyFill="1" applyBorder="1" applyProtection="1">
      <protection locked="0"/>
    </xf>
    <xf numFmtId="0" fontId="0" fillId="0" borderId="33" xfId="0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168" fontId="5" fillId="0" borderId="37" xfId="2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164" fontId="23" fillId="0" borderId="6" xfId="2" applyFont="1" applyBorder="1" applyAlignment="1">
      <alignment horizontal="left" vertic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5" fillId="0" borderId="2" xfId="2" applyBorder="1" applyAlignment="1">
      <alignment horizontal="center" vertical="center"/>
    </xf>
    <xf numFmtId="164" fontId="5" fillId="0" borderId="3" xfId="2" applyBorder="1" applyAlignment="1">
      <alignment horizontal="center" vertical="center"/>
    </xf>
    <xf numFmtId="164" fontId="5" fillId="0" borderId="4" xfId="2" applyBorder="1" applyAlignment="1">
      <alignment horizontal="center" vertical="center"/>
    </xf>
    <xf numFmtId="164" fontId="5" fillId="0" borderId="2" xfId="2" applyBorder="1" applyAlignment="1">
      <alignment horizontal="center" vertical="center" wrapText="1"/>
    </xf>
    <xf numFmtId="164" fontId="5" fillId="0" borderId="3" xfId="2" applyBorder="1" applyAlignment="1">
      <alignment horizontal="center" vertical="center" wrapText="1"/>
    </xf>
    <xf numFmtId="164" fontId="5" fillId="0" borderId="4" xfId="2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0" borderId="6" xfId="2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4" fontId="5" fillId="2" borderId="2" xfId="2" applyFill="1" applyBorder="1" applyAlignment="1" applyProtection="1">
      <alignment horizontal="center"/>
      <protection locked="0"/>
    </xf>
    <xf numFmtId="164" fontId="5" fillId="2" borderId="3" xfId="2" applyFill="1" applyBorder="1" applyAlignment="1" applyProtection="1">
      <alignment horizontal="center"/>
      <protection locked="0"/>
    </xf>
    <xf numFmtId="164" fontId="5" fillId="2" borderId="44" xfId="2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25" fillId="0" borderId="2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0" fontId="26" fillId="8" borderId="20" xfId="0" applyFont="1" applyFill="1" applyBorder="1" applyAlignment="1" applyProtection="1">
      <alignment horizontal="center" vertical="center"/>
      <protection locked="0"/>
    </xf>
    <xf numFmtId="0" fontId="26" fillId="8" borderId="21" xfId="0" applyFont="1" applyFill="1" applyBorder="1" applyAlignment="1" applyProtection="1">
      <alignment horizontal="center" vertical="center"/>
      <protection locked="0"/>
    </xf>
    <xf numFmtId="0" fontId="26" fillId="8" borderId="22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23" xfId="0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 applyProtection="1">
      <alignment horizontal="center" vertical="center"/>
      <protection locked="0"/>
    </xf>
    <xf numFmtId="0" fontId="26" fillId="8" borderId="25" xfId="0" applyFont="1" applyFill="1" applyBorder="1" applyAlignment="1" applyProtection="1">
      <alignment horizontal="center" vertical="center"/>
      <protection locked="0"/>
    </xf>
    <xf numFmtId="0" fontId="26" fillId="8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64" fontId="5" fillId="2" borderId="31" xfId="2" applyFill="1" applyBorder="1" applyAlignment="1" applyProtection="1">
      <alignment horizontal="center"/>
      <protection locked="0"/>
    </xf>
    <xf numFmtId="164" fontId="5" fillId="2" borderId="45" xfId="2" applyFill="1" applyBorder="1" applyAlignment="1" applyProtection="1">
      <alignment horizontal="center"/>
      <protection locked="0"/>
    </xf>
    <xf numFmtId="164" fontId="5" fillId="2" borderId="46" xfId="2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2" fillId="5" borderId="2" xfId="2" applyFont="1" applyFill="1" applyBorder="1" applyAlignment="1">
      <alignment horizontal="center" vertical="center"/>
    </xf>
    <xf numFmtId="164" fontId="2" fillId="5" borderId="3" xfId="2" applyFont="1" applyFill="1" applyBorder="1" applyAlignment="1">
      <alignment horizontal="center" vertical="center"/>
    </xf>
    <xf numFmtId="164" fontId="2" fillId="5" borderId="4" xfId="2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9" fillId="0" borderId="6" xfId="2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</cellXfs>
  <cellStyles count="3">
    <cellStyle name="Moeda" xfId="2" builtinId="4"/>
    <cellStyle name="Normal" xfId="0" builtinId="0"/>
    <cellStyle name="Vírgula" xfId="1" builtinId="3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68036</xdr:rowOff>
    </xdr:from>
    <xdr:to>
      <xdr:col>6</xdr:col>
      <xdr:colOff>493059</xdr:colOff>
      <xdr:row>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92154"/>
          <a:ext cx="5423647" cy="559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</a:t>
          </a:r>
        </a:p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MINISTÉRIO PÚBLICO DO ESTADO DE SÃO PAULO</a:t>
          </a: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nº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/>
        </a:p>
      </xdr:txBody>
    </xdr:sp>
    <xdr:clientData/>
  </xdr:twoCellAnchor>
  <xdr:twoCellAnchor>
    <xdr:from>
      <xdr:col>0</xdr:col>
      <xdr:colOff>161924</xdr:colOff>
      <xdr:row>12</xdr:row>
      <xdr:rowOff>47628</xdr:rowOff>
    </xdr:from>
    <xdr:to>
      <xdr:col>13</xdr:col>
      <xdr:colOff>476250</xdr:colOff>
      <xdr:row>18</xdr:row>
      <xdr:rowOff>41415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4" y="1369922"/>
          <a:ext cx="9099738" cy="935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Prezados Senhores,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Conforme solicitado, e após tomarmos conhecimento das condições existentes no âmbito dessa Instituição, propomos locar, sob nossa integral responsabilidade, o equipamento PABX e seus acessórios a seguir descritos, bem como garantimos o funcionamento da rede de ramais durante toda a vigência dos serviços de locação, visando assim, a não interferência de terceiros em eventuais problemas com relação à rede de ramais.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246529</xdr:colOff>
      <xdr:row>65</xdr:row>
      <xdr:rowOff>44822</xdr:rowOff>
    </xdr:from>
    <xdr:to>
      <xdr:col>13</xdr:col>
      <xdr:colOff>190500</xdr:colOff>
      <xdr:row>75</xdr:row>
      <xdr:rowOff>134470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6529" y="7045697"/>
          <a:ext cx="7802096" cy="1708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As</a:t>
          </a:r>
          <a:r>
            <a:rPr lang="pt-BR" sz="1100" baseline="0"/>
            <a:t> centrais serão locadas seguindo a composição dada peloos quadros 1 e 2.</a:t>
          </a:r>
        </a:p>
        <a:p>
          <a:r>
            <a:rPr lang="pt-BR" sz="1100" baseline="0"/>
            <a:t>Exemplo: </a:t>
          </a:r>
        </a:p>
        <a:p>
          <a:r>
            <a:rPr lang="pt-BR" sz="1100" baseline="0"/>
            <a:t>Central PABX para Arguaí </a:t>
          </a:r>
        </a:p>
        <a:p>
          <a:pPr lvl="1"/>
          <a:r>
            <a:rPr lang="pt-BR" sz="1100" baseline="0"/>
            <a:t>- localizada a 197 km da capital;</a:t>
          </a:r>
        </a:p>
        <a:p>
          <a:pPr lvl="1"/>
          <a:r>
            <a:rPr lang="pt-BR" sz="1100" baseline="0"/>
            <a:t>- com 8 ramais;</a:t>
          </a:r>
        </a:p>
        <a:p>
          <a:pPr lvl="1"/>
          <a:r>
            <a:rPr lang="pt-BR" sz="1100" baseline="0"/>
            <a:t>- 1 aparelho  KS;</a:t>
          </a:r>
        </a:p>
        <a:p>
          <a:pPr lvl="1"/>
          <a:r>
            <a:rPr lang="pt-BR" sz="1100" baseline="0"/>
            <a:t>- 2 troncos analógicos ;</a:t>
          </a:r>
        </a:p>
        <a:p>
          <a:pPr lvl="1"/>
          <a:r>
            <a:rPr lang="pt-BR" sz="1100" baseline="0"/>
            <a:t>Será enquadrada no contrato como </a:t>
          </a:r>
          <a:r>
            <a:rPr lang="pt-BR" sz="1100" b="1" u="sng" baseline="0">
              <a:solidFill>
                <a:srgbClr val="FF0000"/>
              </a:solidFill>
            </a:rPr>
            <a:t>A2 </a:t>
          </a:r>
          <a:r>
            <a:rPr lang="pt-BR" sz="1100" b="0" u="none" baseline="0">
              <a:solidFill>
                <a:sysClr val="windowText" lastClr="000000"/>
              </a:solidFill>
            </a:rPr>
            <a:t>(configuração A na faixa de distância "2").</a:t>
          </a:r>
          <a:endParaRPr lang="pt-BR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221425</xdr:colOff>
      <xdr:row>134</xdr:row>
      <xdr:rowOff>22411</xdr:rowOff>
    </xdr:from>
    <xdr:to>
      <xdr:col>13</xdr:col>
      <xdr:colOff>612321</xdr:colOff>
      <xdr:row>165</xdr:row>
      <xdr:rowOff>142874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1425" y="27382974"/>
          <a:ext cx="9761115" cy="528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lang="pt-B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3.1. 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Prazo para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 instalação será efetuada, em até 45 (quarenta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cinco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dias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corridos, contados a partir do 1º  dia útil após o recebimento da ordem de início dos serviços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de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Conforme descrito acima.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Após a instalação do equipamento,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Ministério Público do Estado de São Paulo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submeterá a mesma à verificação quanto às especificações. As verificações serão realizadas a critério dessa Instituição, no prazo máximo de 5 (cinco) dias úteis, procedendo-se o aceite definitivo do bem.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3.3.     Declaramos que todos os equipamentos PABX ofertados são homologados pela ANATEL, cujos modelos encontram-se em linha de fabricação.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3.4.     Declaramos, também, ciência das condições e características do local de instalação do equipamento.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3.5.      Estão inclusos na instalação os seguintes materiais e serviços: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3.5.1.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Jumpeamento (conectorização das linhas tronco no Quadro de Distribuição Geral (DG) e na central);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Jumpeamento dos ramais à rede de ramais;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3.5.3.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Cabo para interligação do DG à central e da central ao Quadro de Distribuição de ramais, com as respectivas terminações (blocos de ligação), e demais materiais pertinentes à instalação, quando necessário.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3.5.4. Sistema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break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 capacidade mínima de 6 HMM</a:t>
          </a:r>
        </a:p>
        <a:p>
          <a:pPr lvl="0"/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3.6.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de constatada divergência entre o equipamento instalado e o especificado em nossa proposta, comprometemo-nos a substitui-los em, no máximo 5 (cinco)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úteis.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3.7.      Os equipamentos locados terão total garantia de funcionamento e, em caso de pane parcial, comprometemo-nos a manuteni-los em até 12 (doze) horas  - atendimento normal e 06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(seis)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horas - atendimento emergencial - a contar da comunicação do agente fiscalizador contratual.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3.7.1.  Em caso de pane total do equipamento, o atendimento deverá ser imediato à comunicação do gestor contratual.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3.8.     Não está inclusa nessa proposta a manutenção de aparelhos telefônicos comuns (analógicos).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3.9.      Estamos prevendo na presente o atendimento de até 03 (três) chamados mensais para programações, não tendo efeito acumulativo os meses em que não forem solicitadas.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342652</xdr:colOff>
      <xdr:row>223</xdr:row>
      <xdr:rowOff>22412</xdr:rowOff>
    </xdr:from>
    <xdr:to>
      <xdr:col>13</xdr:col>
      <xdr:colOff>550471</xdr:colOff>
      <xdr:row>230</xdr:row>
      <xdr:rowOff>56030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2652" y="57587030"/>
          <a:ext cx="8567407" cy="1131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9.1. Declaramos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aceitar todas as condições  do presente Pregão, bem como nos sujeitar integralmete às disposições legais que regem as normas gerais sobre licitações e contratos no âmbito do Poder Público, inclusive o Ato (N) nº 308/2006 - PGJ, de 18 de março de 2.003.</a:t>
          </a:r>
        </a:p>
        <a:p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9.2. Declaramos 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também, que temos ciência de que a pessoa jurídica em débito com o sistema da seguridade social, como estabelecido em lei, não poderá contratar com o Poder Público, nos termos do artigo 195, parágrafo 3º , da Constituição Federal.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295275</xdr:colOff>
      <xdr:row>29</xdr:row>
      <xdr:rowOff>2</xdr:rowOff>
    </xdr:from>
    <xdr:to>
      <xdr:col>13</xdr:col>
      <xdr:colOff>466725</xdr:colOff>
      <xdr:row>31</xdr:row>
      <xdr:rowOff>142876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5275" y="3609977"/>
          <a:ext cx="812482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Indicar o nome, CNPJ ou CPF do contratado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e, no caso de pessoa jurídica, dos três principais integrantes de seu quadro societário, assim compreendidos aqueles que detenham maior parcela das cotas societárias ou opoder de gestão da sociedade.</a:t>
          </a:r>
          <a:endParaRPr lang="pt-BR">
            <a:effectLst/>
          </a:endParaRPr>
        </a:p>
      </xdr:txBody>
    </xdr:sp>
    <xdr:clientData/>
  </xdr:twoCellAnchor>
  <xdr:twoCellAnchor>
    <xdr:from>
      <xdr:col>1</xdr:col>
      <xdr:colOff>0</xdr:colOff>
      <xdr:row>187</xdr:row>
      <xdr:rowOff>89647</xdr:rowOff>
    </xdr:from>
    <xdr:to>
      <xdr:col>13</xdr:col>
      <xdr:colOff>549089</xdr:colOff>
      <xdr:row>194</xdr:row>
      <xdr:rowOff>56029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5118" y="51804794"/>
          <a:ext cx="790014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 proponente não possuir conta no Banco do Brasil S/A, declarar: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8.1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proponente, em se consagrando vencedora do certame, compromete-se a abrir conta corrente em uma das agências do Banco do Brasil S/A, logo após a publicação da homologação e adjudicação, informando imediatamente os dados ao Pregoeiro ou Membros da Equipe de Apoio (se a empresa ainda não possuir conta corrente aberta no Banco do Brasil S/A).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340179</xdr:colOff>
      <xdr:row>168</xdr:row>
      <xdr:rowOff>40822</xdr:rowOff>
    </xdr:from>
    <xdr:to>
      <xdr:col>13</xdr:col>
      <xdr:colOff>517071</xdr:colOff>
      <xdr:row>174</xdr:row>
      <xdr:rowOff>95250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0179" y="49870179"/>
          <a:ext cx="8164285" cy="1034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4.1. </a:t>
          </a:r>
          <a:r>
            <a:rPr lang="pt-BR" sz="1100" baseline="0"/>
            <a:t> Nos preços estão inclusos, além do lucro, todas as despesas e custos, como por exemplo: transportes, tributos de qualquer natureza e todas as despesas, diretas e indiretas, relacionadas com o objeto da presente licitação, observada a legislação vigente.</a:t>
          </a:r>
        </a:p>
        <a:p>
          <a:endParaRPr lang="pt-BR" sz="1100" baseline="0"/>
        </a:p>
        <a:p>
          <a:r>
            <a:rPr lang="pt-BR" sz="1100" baseline="0"/>
            <a:t>4.2  No(s) preço(s) fornecidos(s), expresso(s) em moeda corrente nacional "Real", não há inclusão de qualquer encargo financeiro ou previsão inflacionária.</a:t>
          </a:r>
          <a:endParaRPr lang="pt-BR" sz="1100"/>
        </a:p>
      </xdr:txBody>
    </xdr:sp>
    <xdr:clientData/>
  </xdr:twoCellAnchor>
  <xdr:twoCellAnchor>
    <xdr:from>
      <xdr:col>0</xdr:col>
      <xdr:colOff>285747</xdr:colOff>
      <xdr:row>176</xdr:row>
      <xdr:rowOff>68037</xdr:rowOff>
    </xdr:from>
    <xdr:to>
      <xdr:col>13</xdr:col>
      <xdr:colOff>462639</xdr:colOff>
      <xdr:row>179</xdr:row>
      <xdr:rowOff>81643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47" y="51203680"/>
          <a:ext cx="8164285" cy="503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aseline="0"/>
            <a:t>    Estamos cientes de que os pagamentos se processarão por ordem bancária, no 30º (trigésimo) dia, a contar da data de emissão do Termo de Aceite Definitivo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207</xdr:row>
      <xdr:rowOff>134471</xdr:rowOff>
    </xdr:from>
    <xdr:to>
      <xdr:col>2</xdr:col>
      <xdr:colOff>802822</xdr:colOff>
      <xdr:row>210</xdr:row>
      <xdr:rowOff>799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5429" y="54236471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207</xdr:row>
      <xdr:rowOff>134471</xdr:rowOff>
    </xdr:from>
    <xdr:to>
      <xdr:col>7</xdr:col>
      <xdr:colOff>791936</xdr:colOff>
      <xdr:row>209</xdr:row>
      <xdr:rowOff>57148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98297" y="54236471"/>
          <a:ext cx="642257" cy="23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209</xdr:row>
      <xdr:rowOff>27530</xdr:rowOff>
    </xdr:from>
    <xdr:to>
      <xdr:col>1</xdr:col>
      <xdr:colOff>616091</xdr:colOff>
      <xdr:row>211</xdr:row>
      <xdr:rowOff>42496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1969" y="54144184"/>
          <a:ext cx="642257" cy="24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211</xdr:row>
      <xdr:rowOff>145677</xdr:rowOff>
    </xdr:from>
    <xdr:to>
      <xdr:col>13</xdr:col>
      <xdr:colOff>156883</xdr:colOff>
      <xdr:row>213</xdr:row>
      <xdr:rowOff>100854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8735" y="54158030"/>
          <a:ext cx="7877736" cy="268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procurador da empresa, tendo poderes para assinar a Ata de Registro de Preços com o Ministério</a:t>
          </a:r>
          <a:r>
            <a:rPr lang="pt-BR" sz="1100" baseline="0"/>
            <a:t> Público do Estado de São Paulo.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197</xdr:row>
      <xdr:rowOff>134471</xdr:rowOff>
    </xdr:from>
    <xdr:to>
      <xdr:col>2</xdr:col>
      <xdr:colOff>802822</xdr:colOff>
      <xdr:row>200</xdr:row>
      <xdr:rowOff>799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35429" y="55020883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197</xdr:row>
      <xdr:rowOff>134471</xdr:rowOff>
    </xdr:from>
    <xdr:to>
      <xdr:col>7</xdr:col>
      <xdr:colOff>791936</xdr:colOff>
      <xdr:row>199</xdr:row>
      <xdr:rowOff>57148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898297" y="55020883"/>
          <a:ext cx="642257" cy="23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199</xdr:row>
      <xdr:rowOff>27530</xdr:rowOff>
    </xdr:from>
    <xdr:to>
      <xdr:col>1</xdr:col>
      <xdr:colOff>616091</xdr:colOff>
      <xdr:row>201</xdr:row>
      <xdr:rowOff>42496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1969" y="55227706"/>
          <a:ext cx="672857" cy="239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201</xdr:row>
      <xdr:rowOff>123265</xdr:rowOff>
    </xdr:from>
    <xdr:to>
      <xdr:col>5</xdr:col>
      <xdr:colOff>100853</xdr:colOff>
      <xdr:row>203</xdr:row>
      <xdr:rowOff>100852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38735" y="54326118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representante legal da empresa, nos termos da cláusula</a:t>
          </a:r>
        </a:p>
      </xdr:txBody>
    </xdr:sp>
    <xdr:clientData/>
  </xdr:twoCellAnchor>
  <xdr:twoCellAnchor>
    <xdr:from>
      <xdr:col>6</xdr:col>
      <xdr:colOff>123263</xdr:colOff>
      <xdr:row>201</xdr:row>
      <xdr:rowOff>100854</xdr:rowOff>
    </xdr:from>
    <xdr:to>
      <xdr:col>13</xdr:col>
      <xdr:colOff>123264</xdr:colOff>
      <xdr:row>203</xdr:row>
      <xdr:rowOff>78441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986616" y="54303707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do Contrato Social, podendo assinar a Ata de Registro de </a:t>
          </a:r>
        </a:p>
      </xdr:txBody>
    </xdr:sp>
    <xdr:clientData/>
  </xdr:twoCellAnchor>
  <xdr:twoCellAnchor>
    <xdr:from>
      <xdr:col>0</xdr:col>
      <xdr:colOff>627529</xdr:colOff>
      <xdr:row>203</xdr:row>
      <xdr:rowOff>44824</xdr:rowOff>
    </xdr:from>
    <xdr:to>
      <xdr:col>13</xdr:col>
      <xdr:colOff>145677</xdr:colOff>
      <xdr:row>204</xdr:row>
      <xdr:rowOff>145676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7529" y="54561442"/>
          <a:ext cx="7877736" cy="257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Preços com o Ministério Público do Estado de São</a:t>
          </a:r>
          <a:r>
            <a:rPr lang="pt-BR" sz="1100" baseline="0"/>
            <a:t> Paulo (quando o representante legal for cócio, diretor ou gerente).</a:t>
          </a:r>
          <a:endParaRPr lang="pt-BR" sz="1100"/>
        </a:p>
      </xdr:txBody>
    </xdr:sp>
    <xdr:clientData/>
  </xdr:twoCellAnchor>
  <xdr:twoCellAnchor>
    <xdr:from>
      <xdr:col>0</xdr:col>
      <xdr:colOff>8767</xdr:colOff>
      <xdr:row>101</xdr:row>
      <xdr:rowOff>77463</xdr:rowOff>
    </xdr:from>
    <xdr:to>
      <xdr:col>13</xdr:col>
      <xdr:colOff>1362075</xdr:colOff>
      <xdr:row>105</xdr:row>
      <xdr:rowOff>78442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0800000" flipV="1">
          <a:off x="8767" y="16174713"/>
          <a:ext cx="11506958" cy="64867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400" b="0" u="none">
              <a:solidFill>
                <a:srgbClr val="FF0000"/>
              </a:solidFill>
            </a:rPr>
            <a:t>   Os quadros</a:t>
          </a:r>
          <a:r>
            <a:rPr lang="pt-BR" sz="1400" b="0" u="none" baseline="0">
              <a:solidFill>
                <a:srgbClr val="FF0000"/>
              </a:solidFill>
            </a:rPr>
            <a:t> 3 e 4  (acima) deverão ser </a:t>
          </a:r>
          <a:r>
            <a:rPr lang="pt-BR" sz="1400" b="0" u="sng" baseline="0">
              <a:solidFill>
                <a:srgbClr val="FF0000"/>
              </a:solidFill>
            </a:rPr>
            <a:t>obrigatoriamente</a:t>
          </a:r>
          <a:r>
            <a:rPr lang="pt-BR" sz="1400" b="0" u="none" baseline="0">
              <a:solidFill>
                <a:srgbClr val="FF0000"/>
              </a:solidFill>
            </a:rPr>
            <a:t> preenchidos e o</a:t>
          </a:r>
          <a:r>
            <a:rPr lang="pt-BR" sz="1400" b="0" u="none">
              <a:solidFill>
                <a:srgbClr val="FF0000"/>
              </a:solidFill>
            </a:rPr>
            <a:t>s</a:t>
          </a:r>
          <a:r>
            <a:rPr lang="pt-BR" sz="1400" b="0" u="none" baseline="0">
              <a:solidFill>
                <a:srgbClr val="FF0000"/>
              </a:solidFill>
            </a:rPr>
            <a:t> preços apresentados no quadro 5 (itens 1 e 2) deverão estar em conformidade com os valores apresentados nos quadros 3 e 4.</a:t>
          </a:r>
          <a:endParaRPr lang="pt-BR" sz="1400" b="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O617"/>
  <sheetViews>
    <sheetView showGridLines="0" showRowColHeaders="0" tabSelected="1" zoomScale="85" zoomScaleNormal="85" zoomScaleSheetLayoutView="85" zoomScalePageLayoutView="40" workbookViewId="0">
      <selection activeCell="H4" sqref="H4:N10"/>
    </sheetView>
  </sheetViews>
  <sheetFormatPr defaultColWidth="0" defaultRowHeight="12.75" zeroHeight="1" x14ac:dyDescent="0.2"/>
  <cols>
    <col min="1" max="1" width="9.140625" customWidth="1"/>
    <col min="2" max="2" width="13.140625" customWidth="1"/>
    <col min="3" max="3" width="21.5703125" customWidth="1"/>
    <col min="4" max="4" width="12.140625" customWidth="1"/>
    <col min="5" max="5" width="10.7109375" customWidth="1"/>
    <col min="6" max="6" width="11.85546875" customWidth="1"/>
    <col min="7" max="7" width="12.5703125" customWidth="1"/>
    <col min="8" max="8" width="14.140625" bestFit="1" customWidth="1"/>
    <col min="9" max="9" width="15.28515625" bestFit="1" customWidth="1"/>
    <col min="10" max="12" width="5.28515625" customWidth="1"/>
    <col min="13" max="13" width="21.140625" customWidth="1"/>
    <col min="14" max="14" width="18.140625" customWidth="1"/>
    <col min="15" max="15" width="3.7109375" customWidth="1"/>
    <col min="16" max="16383" width="9.140625" hidden="1"/>
    <col min="16384" max="16384" width="9.140625" hidden="1" customWidth="1"/>
  </cols>
  <sheetData>
    <row r="1" spans="1:15" ht="18" x14ac:dyDescent="0.25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8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97"/>
      <c r="M2" s="80"/>
      <c r="N2" s="80"/>
      <c r="O2" s="80"/>
    </row>
    <row r="3" spans="1:15" ht="18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97"/>
      <c r="M3" s="80"/>
      <c r="N3" s="80"/>
      <c r="O3" s="80"/>
    </row>
    <row r="4" spans="1:15" x14ac:dyDescent="0.2">
      <c r="H4" s="169"/>
      <c r="I4" s="170"/>
      <c r="J4" s="170"/>
      <c r="K4" s="170"/>
      <c r="L4" s="170"/>
      <c r="M4" s="170"/>
      <c r="N4" s="171"/>
    </row>
    <row r="5" spans="1:15" x14ac:dyDescent="0.2">
      <c r="H5" s="172"/>
      <c r="I5" s="173"/>
      <c r="J5" s="173"/>
      <c r="K5" s="173"/>
      <c r="L5" s="173"/>
      <c r="M5" s="173"/>
      <c r="N5" s="174"/>
    </row>
    <row r="6" spans="1:15" x14ac:dyDescent="0.2">
      <c r="H6" s="172"/>
      <c r="I6" s="173"/>
      <c r="J6" s="173"/>
      <c r="K6" s="173"/>
      <c r="L6" s="173"/>
      <c r="M6" s="173"/>
      <c r="N6" s="174"/>
    </row>
    <row r="7" spans="1:15" x14ac:dyDescent="0.2">
      <c r="H7" s="172"/>
      <c r="I7" s="173"/>
      <c r="J7" s="173"/>
      <c r="K7" s="173"/>
      <c r="L7" s="173"/>
      <c r="M7" s="173"/>
      <c r="N7" s="174"/>
    </row>
    <row r="8" spans="1:15" x14ac:dyDescent="0.2">
      <c r="A8" s="44" t="s">
        <v>105</v>
      </c>
      <c r="B8" s="46"/>
      <c r="C8" s="43"/>
      <c r="H8" s="172"/>
      <c r="I8" s="173"/>
      <c r="J8" s="173"/>
      <c r="K8" s="173"/>
      <c r="L8" s="173"/>
      <c r="M8" s="173"/>
      <c r="N8" s="174"/>
    </row>
    <row r="9" spans="1:15" x14ac:dyDescent="0.2">
      <c r="H9" s="172"/>
      <c r="I9" s="173"/>
      <c r="J9" s="173"/>
      <c r="K9" s="173"/>
      <c r="L9" s="173"/>
      <c r="M9" s="173"/>
      <c r="N9" s="174"/>
    </row>
    <row r="10" spans="1:15" x14ac:dyDescent="0.2">
      <c r="H10" s="175"/>
      <c r="I10" s="176"/>
      <c r="J10" s="176"/>
      <c r="K10" s="176"/>
      <c r="L10" s="176"/>
      <c r="M10" s="176"/>
      <c r="N10" s="177"/>
    </row>
    <row r="11" spans="1:15" x14ac:dyDescent="0.2">
      <c r="A11" s="87"/>
      <c r="B11" s="87"/>
      <c r="C11" s="87"/>
      <c r="D11" s="87"/>
      <c r="E11" s="87"/>
      <c r="F11" s="87"/>
      <c r="G11" s="87"/>
      <c r="H11" s="86"/>
      <c r="I11" s="86"/>
      <c r="J11" s="86"/>
      <c r="K11" s="86"/>
      <c r="L11" s="86"/>
      <c r="M11" s="86"/>
      <c r="N11" s="86"/>
    </row>
    <row r="12" spans="1:15" x14ac:dyDescent="0.2">
      <c r="A12" s="87"/>
      <c r="B12" s="87"/>
      <c r="C12" s="87"/>
      <c r="D12" s="87"/>
      <c r="E12" s="87"/>
      <c r="F12" s="87"/>
      <c r="G12" s="87"/>
      <c r="H12" s="86"/>
      <c r="I12" s="86"/>
      <c r="J12" s="86"/>
      <c r="K12" s="86"/>
      <c r="L12" s="86"/>
      <c r="M12" s="86"/>
      <c r="N12" s="86"/>
    </row>
    <row r="13" spans="1:15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5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5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5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5" x14ac:dyDescent="0.25">
      <c r="A23" s="88" t="s">
        <v>81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x14ac:dyDescent="0.2">
      <c r="A24" s="178" t="s">
        <v>82</v>
      </c>
      <c r="B24" s="178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4.5" customHeight="1" x14ac:dyDescent="0.2"/>
    <row r="26" spans="1:14" x14ac:dyDescent="0.2">
      <c r="A26" t="s">
        <v>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4.5" customHeight="1" x14ac:dyDescent="0.2"/>
    <row r="28" spans="1:14" x14ac:dyDescent="0.2">
      <c r="A28" s="39" t="s">
        <v>1</v>
      </c>
      <c r="B28" s="131"/>
      <c r="C28" s="131"/>
      <c r="D28" s="131"/>
      <c r="E28" s="131"/>
      <c r="F28" s="178" t="s">
        <v>84</v>
      </c>
      <c r="G28" s="178"/>
      <c r="H28" s="152" t="s">
        <v>115</v>
      </c>
      <c r="I28" s="152"/>
      <c r="J28" s="152"/>
      <c r="K28" s="152"/>
      <c r="L28" s="152"/>
      <c r="M28" s="152"/>
      <c r="N28" s="152"/>
    </row>
    <row r="29" spans="1:14" x14ac:dyDescent="0.2"/>
    <row r="30" spans="1:14" x14ac:dyDescent="0.2"/>
    <row r="31" spans="1:14" x14ac:dyDescent="0.2"/>
    <row r="32" spans="1:14" x14ac:dyDescent="0.2"/>
    <row r="33" spans="1:14" x14ac:dyDescent="0.2">
      <c r="A33" s="194" t="s">
        <v>86</v>
      </c>
      <c r="B33" s="194"/>
      <c r="C33" s="131"/>
      <c r="D33" s="131"/>
      <c r="E33" s="131"/>
      <c r="F33" s="39" t="s">
        <v>87</v>
      </c>
      <c r="G33" s="131"/>
      <c r="H33" s="131"/>
      <c r="I33" s="39" t="s">
        <v>88</v>
      </c>
      <c r="J33" s="60"/>
      <c r="K33" s="60"/>
      <c r="L33" s="96"/>
      <c r="M33" s="131"/>
      <c r="N33" s="131"/>
    </row>
    <row r="34" spans="1:14" ht="7.5" customHeight="1" x14ac:dyDescent="0.2"/>
    <row r="35" spans="1:14" x14ac:dyDescent="0.2">
      <c r="A35" s="194" t="s">
        <v>86</v>
      </c>
      <c r="B35" s="194"/>
      <c r="C35" s="152"/>
      <c r="D35" s="152"/>
      <c r="E35" s="152"/>
      <c r="F35" s="39" t="s">
        <v>87</v>
      </c>
      <c r="G35" s="152"/>
      <c r="H35" s="152"/>
      <c r="I35" s="39" t="s">
        <v>88</v>
      </c>
      <c r="J35" s="60"/>
      <c r="K35" s="60"/>
      <c r="L35" s="96"/>
      <c r="M35" s="152"/>
      <c r="N35" s="152"/>
    </row>
    <row r="36" spans="1:14" ht="7.5" customHeight="1" x14ac:dyDescent="0.2"/>
    <row r="37" spans="1:14" x14ac:dyDescent="0.2">
      <c r="A37" s="194" t="s">
        <v>86</v>
      </c>
      <c r="B37" s="194"/>
      <c r="C37" s="152"/>
      <c r="D37" s="152"/>
      <c r="E37" s="152"/>
      <c r="F37" s="39" t="s">
        <v>87</v>
      </c>
      <c r="G37" s="152"/>
      <c r="H37" s="152"/>
      <c r="I37" s="39" t="s">
        <v>88</v>
      </c>
      <c r="J37" s="60"/>
      <c r="K37" s="60"/>
      <c r="L37" s="96"/>
      <c r="M37" s="152"/>
      <c r="N37" s="152"/>
    </row>
    <row r="38" spans="1:14" x14ac:dyDescent="0.2"/>
    <row r="39" spans="1:14" x14ac:dyDescent="0.2">
      <c r="A39" s="194" t="s">
        <v>85</v>
      </c>
      <c r="B39" s="194"/>
      <c r="C39" s="194"/>
      <c r="D39" s="194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7.5" customHeight="1" x14ac:dyDescent="0.2">
      <c r="A40" s="35"/>
      <c r="B40" s="35"/>
      <c r="C40" s="35"/>
      <c r="D40" s="35"/>
      <c r="E40" s="37"/>
      <c r="F40" s="37"/>
      <c r="G40" s="36"/>
      <c r="H40" s="37"/>
      <c r="I40" s="37"/>
      <c r="J40" s="56"/>
      <c r="K40" s="56"/>
      <c r="L40" s="95"/>
      <c r="M40" s="37"/>
      <c r="N40" s="37"/>
    </row>
    <row r="41" spans="1:14" x14ac:dyDescent="0.2">
      <c r="A41" s="39" t="s">
        <v>87</v>
      </c>
      <c r="B41" s="131"/>
      <c r="C41" s="131"/>
      <c r="D41" s="39" t="s">
        <v>89</v>
      </c>
      <c r="E41" s="131"/>
      <c r="F41" s="131"/>
      <c r="G41" s="39" t="s">
        <v>90</v>
      </c>
      <c r="H41" s="131"/>
      <c r="I41" s="131"/>
      <c r="J41" s="131"/>
      <c r="K41" s="131"/>
      <c r="L41" s="131"/>
      <c r="M41" s="131"/>
      <c r="N41" s="131"/>
    </row>
    <row r="42" spans="1:14" ht="7.5" customHeight="1" x14ac:dyDescent="0.2"/>
    <row r="43" spans="1:14" x14ac:dyDescent="0.2">
      <c r="A43" s="178" t="s">
        <v>91</v>
      </c>
      <c r="B43" s="178"/>
      <c r="C43" s="131"/>
      <c r="D43" s="131"/>
      <c r="F43" s="39" t="s">
        <v>2</v>
      </c>
      <c r="G43" s="131"/>
      <c r="H43" s="131"/>
      <c r="I43" s="131"/>
      <c r="J43" s="131"/>
      <c r="K43" s="131"/>
      <c r="L43" s="131"/>
      <c r="M43" s="131"/>
      <c r="N43" s="131"/>
    </row>
    <row r="44" spans="1:14" x14ac:dyDescent="0.2"/>
    <row r="45" spans="1:14" x14ac:dyDescent="0.2">
      <c r="A45" s="55" t="s">
        <v>93</v>
      </c>
    </row>
    <row r="46" spans="1:14" x14ac:dyDescent="0.2"/>
    <row r="47" spans="1:14" x14ac:dyDescent="0.2">
      <c r="B47" s="159" t="s">
        <v>3</v>
      </c>
      <c r="C47" s="159"/>
      <c r="D47" s="159"/>
      <c r="E47" s="159"/>
      <c r="F47" s="159"/>
      <c r="G47" s="159"/>
      <c r="H47" s="159"/>
    </row>
    <row r="48" spans="1:14" x14ac:dyDescent="0.2">
      <c r="C48" s="156" t="s">
        <v>4</v>
      </c>
      <c r="D48" s="161" t="s">
        <v>5</v>
      </c>
      <c r="E48" s="161"/>
      <c r="F48" s="161"/>
      <c r="G48" s="161"/>
      <c r="H48" s="161"/>
      <c r="I48" s="161"/>
    </row>
    <row r="49" spans="3:9" x14ac:dyDescent="0.2">
      <c r="C49" s="157"/>
      <c r="D49" s="127" t="s">
        <v>6</v>
      </c>
      <c r="E49" s="127" t="s">
        <v>7</v>
      </c>
      <c r="F49" s="127" t="s">
        <v>8</v>
      </c>
      <c r="G49" s="127" t="s">
        <v>9</v>
      </c>
      <c r="H49" s="160" t="s">
        <v>1207</v>
      </c>
      <c r="I49" s="160"/>
    </row>
    <row r="50" spans="3:9" x14ac:dyDescent="0.2">
      <c r="C50" s="1" t="s">
        <v>10</v>
      </c>
      <c r="D50" s="2">
        <v>2</v>
      </c>
      <c r="E50" s="2">
        <v>8</v>
      </c>
      <c r="F50" s="2">
        <v>1</v>
      </c>
      <c r="G50" s="2">
        <v>0</v>
      </c>
      <c r="H50" s="162"/>
      <c r="I50" s="162"/>
    </row>
    <row r="51" spans="3:9" x14ac:dyDescent="0.2">
      <c r="C51" s="1" t="s">
        <v>11</v>
      </c>
      <c r="D51" s="2">
        <v>4</v>
      </c>
      <c r="E51" s="2">
        <v>16</v>
      </c>
      <c r="F51" s="2">
        <v>1</v>
      </c>
      <c r="G51" s="2">
        <v>0</v>
      </c>
      <c r="H51" s="162"/>
      <c r="I51" s="162"/>
    </row>
    <row r="52" spans="3:9" x14ac:dyDescent="0.2">
      <c r="C52" s="1" t="s">
        <v>12</v>
      </c>
      <c r="D52" s="2">
        <v>8</v>
      </c>
      <c r="E52" s="2">
        <v>24</v>
      </c>
      <c r="F52" s="2">
        <v>2</v>
      </c>
      <c r="G52" s="2">
        <v>0</v>
      </c>
      <c r="H52" s="162"/>
      <c r="I52" s="162"/>
    </row>
    <row r="53" spans="3:9" x14ac:dyDescent="0.2">
      <c r="C53" s="1" t="s">
        <v>13</v>
      </c>
      <c r="D53" s="2">
        <v>12</v>
      </c>
      <c r="E53" s="2">
        <v>48</v>
      </c>
      <c r="F53" s="2">
        <v>4</v>
      </c>
      <c r="G53" s="2">
        <v>0</v>
      </c>
      <c r="H53" s="163" t="s">
        <v>1208</v>
      </c>
      <c r="I53" s="163"/>
    </row>
    <row r="54" spans="3:9" x14ac:dyDescent="0.2">
      <c r="C54" s="1" t="s">
        <v>14</v>
      </c>
      <c r="D54" s="2">
        <v>16</v>
      </c>
      <c r="E54" s="2">
        <v>60</v>
      </c>
      <c r="F54" s="2">
        <v>6</v>
      </c>
      <c r="G54" s="2">
        <v>1</v>
      </c>
      <c r="H54" s="163" t="s">
        <v>1208</v>
      </c>
      <c r="I54" s="163"/>
    </row>
    <row r="55" spans="3:9" x14ac:dyDescent="0.2">
      <c r="C55" s="1" t="s">
        <v>15</v>
      </c>
      <c r="D55" s="2">
        <v>4</v>
      </c>
      <c r="E55" s="2">
        <v>80</v>
      </c>
      <c r="F55" s="2">
        <v>8</v>
      </c>
      <c r="G55" s="2">
        <v>1</v>
      </c>
      <c r="H55" s="163" t="s">
        <v>1208</v>
      </c>
      <c r="I55" s="163"/>
    </row>
    <row r="56" spans="3:9" x14ac:dyDescent="0.2">
      <c r="C56" s="1" t="s">
        <v>16</v>
      </c>
      <c r="D56" s="101">
        <v>4</v>
      </c>
      <c r="E56" s="101">
        <v>120</v>
      </c>
      <c r="F56" s="101">
        <v>16</v>
      </c>
      <c r="G56" s="101">
        <v>1</v>
      </c>
      <c r="H56" s="163" t="s">
        <v>1208</v>
      </c>
      <c r="I56" s="163"/>
    </row>
    <row r="57" spans="3:9" x14ac:dyDescent="0.2">
      <c r="C57" s="1" t="s">
        <v>1179</v>
      </c>
      <c r="D57" s="2">
        <v>4</v>
      </c>
      <c r="E57" s="2">
        <v>160</v>
      </c>
      <c r="F57" s="2">
        <v>16</v>
      </c>
      <c r="G57" s="2">
        <v>1</v>
      </c>
      <c r="H57" s="163" t="s">
        <v>1208</v>
      </c>
      <c r="I57" s="163"/>
    </row>
    <row r="58" spans="3:9" x14ac:dyDescent="0.2"/>
    <row r="59" spans="3:9" x14ac:dyDescent="0.2">
      <c r="C59" s="158" t="s">
        <v>17</v>
      </c>
      <c r="D59" s="158"/>
      <c r="E59" s="158"/>
      <c r="F59" s="158"/>
    </row>
    <row r="60" spans="3:9" x14ac:dyDescent="0.2">
      <c r="C60" s="3" t="s">
        <v>18</v>
      </c>
      <c r="D60" s="128" t="s">
        <v>19</v>
      </c>
      <c r="E60" s="129"/>
      <c r="F60" s="164"/>
    </row>
    <row r="61" spans="3:9" x14ac:dyDescent="0.2">
      <c r="C61" s="4">
        <v>1</v>
      </c>
      <c r="D61" s="5">
        <v>0</v>
      </c>
      <c r="E61" s="6" t="s">
        <v>20</v>
      </c>
      <c r="F61" s="7">
        <v>100</v>
      </c>
    </row>
    <row r="62" spans="3:9" x14ac:dyDescent="0.2">
      <c r="C62" s="4">
        <v>2</v>
      </c>
      <c r="D62" s="5">
        <v>101</v>
      </c>
      <c r="E62" s="6" t="s">
        <v>20</v>
      </c>
      <c r="F62" s="7">
        <v>300</v>
      </c>
    </row>
    <row r="63" spans="3:9" x14ac:dyDescent="0.2">
      <c r="C63" s="4">
        <v>3</v>
      </c>
      <c r="D63" s="5">
        <v>301</v>
      </c>
      <c r="E63" s="6" t="s">
        <v>20</v>
      </c>
      <c r="F63" s="7">
        <v>500</v>
      </c>
    </row>
    <row r="64" spans="3:9" x14ac:dyDescent="0.2">
      <c r="C64" s="4">
        <v>4</v>
      </c>
      <c r="D64" s="128" t="s">
        <v>21</v>
      </c>
      <c r="E64" s="129"/>
      <c r="F64" s="7">
        <v>501</v>
      </c>
    </row>
    <row r="65" spans="1:12" x14ac:dyDescent="0.2">
      <c r="D65" s="8"/>
      <c r="F65" s="8"/>
    </row>
    <row r="66" spans="1:12" x14ac:dyDescent="0.2">
      <c r="D66" s="8"/>
      <c r="F66" s="8"/>
    </row>
    <row r="67" spans="1:12" x14ac:dyDescent="0.2">
      <c r="D67" s="8"/>
      <c r="F67" s="8"/>
    </row>
    <row r="68" spans="1:12" x14ac:dyDescent="0.2">
      <c r="D68" s="8"/>
      <c r="F68" s="8"/>
    </row>
    <row r="69" spans="1:12" x14ac:dyDescent="0.2">
      <c r="D69" s="8"/>
      <c r="F69" s="8"/>
    </row>
    <row r="70" spans="1:12" x14ac:dyDescent="0.2">
      <c r="D70" s="8"/>
      <c r="F70" s="8"/>
    </row>
    <row r="71" spans="1:12" x14ac:dyDescent="0.2">
      <c r="D71" s="8"/>
      <c r="F71" s="8"/>
    </row>
    <row r="72" spans="1:12" x14ac:dyDescent="0.2">
      <c r="D72" s="8"/>
      <c r="F72" s="8"/>
    </row>
    <row r="73" spans="1:12" x14ac:dyDescent="0.2">
      <c r="D73" s="8"/>
      <c r="F73" s="8"/>
    </row>
    <row r="74" spans="1:12" x14ac:dyDescent="0.2">
      <c r="D74" s="8"/>
      <c r="F74" s="8"/>
    </row>
    <row r="75" spans="1:12" x14ac:dyDescent="0.2">
      <c r="D75" s="8"/>
      <c r="F75" s="8"/>
    </row>
    <row r="76" spans="1:12" x14ac:dyDescent="0.2">
      <c r="D76" s="8"/>
      <c r="F76" s="8"/>
    </row>
    <row r="77" spans="1:12" x14ac:dyDescent="0.2">
      <c r="D77" s="8"/>
      <c r="F77" s="8"/>
    </row>
    <row r="78" spans="1:12" ht="13.5" thickBot="1" x14ac:dyDescent="0.25">
      <c r="A78" s="9" t="s">
        <v>22</v>
      </c>
    </row>
    <row r="79" spans="1:12" ht="16.5" thickBot="1" x14ac:dyDescent="0.25">
      <c r="C79" s="153" t="s">
        <v>23</v>
      </c>
      <c r="D79" s="154"/>
      <c r="E79" s="154"/>
      <c r="F79" s="155"/>
      <c r="G79" s="130"/>
      <c r="H79" s="130"/>
      <c r="I79" s="130"/>
      <c r="J79" s="56"/>
      <c r="K79" s="56"/>
      <c r="L79" s="95"/>
    </row>
    <row r="80" spans="1:12" ht="24.75" customHeight="1" x14ac:dyDescent="0.2">
      <c r="A80" s="133" t="s">
        <v>24</v>
      </c>
      <c r="B80" s="134"/>
      <c r="C80" s="102">
        <v>1</v>
      </c>
      <c r="D80" s="106">
        <v>2</v>
      </c>
      <c r="E80" s="106">
        <v>3</v>
      </c>
      <c r="F80" s="118">
        <v>4</v>
      </c>
      <c r="G80" s="10"/>
      <c r="H80" s="10"/>
      <c r="I80" s="11"/>
      <c r="J80" s="11"/>
      <c r="K80" s="11"/>
      <c r="L80" s="11"/>
    </row>
    <row r="81" spans="1:12" x14ac:dyDescent="0.2">
      <c r="A81" s="135" t="s">
        <v>10</v>
      </c>
      <c r="B81" s="128"/>
      <c r="C81" s="67"/>
      <c r="D81" s="66"/>
      <c r="E81" s="66"/>
      <c r="F81" s="68"/>
      <c r="G81" s="12"/>
      <c r="H81" s="12"/>
      <c r="I81" s="12"/>
      <c r="J81" s="12"/>
      <c r="K81" s="12"/>
      <c r="L81" s="12"/>
    </row>
    <row r="82" spans="1:12" x14ac:dyDescent="0.2">
      <c r="A82" s="135" t="s">
        <v>11</v>
      </c>
      <c r="B82" s="128"/>
      <c r="C82" s="67"/>
      <c r="D82" s="66"/>
      <c r="E82" s="66"/>
      <c r="F82" s="68"/>
      <c r="G82" s="12"/>
      <c r="H82" s="12"/>
      <c r="I82" s="12"/>
      <c r="J82" s="12"/>
      <c r="K82" s="12"/>
      <c r="L82" s="12"/>
    </row>
    <row r="83" spans="1:12" x14ac:dyDescent="0.2">
      <c r="A83" s="135" t="s">
        <v>12</v>
      </c>
      <c r="B83" s="128"/>
      <c r="C83" s="67"/>
      <c r="D83" s="66"/>
      <c r="E83" s="66"/>
      <c r="F83" s="68"/>
      <c r="G83" s="12"/>
      <c r="H83" s="12"/>
      <c r="I83" s="12"/>
      <c r="J83" s="12"/>
      <c r="K83" s="12"/>
      <c r="L83" s="12"/>
    </row>
    <row r="84" spans="1:12" x14ac:dyDescent="0.2">
      <c r="A84" s="135" t="s">
        <v>13</v>
      </c>
      <c r="B84" s="128"/>
      <c r="C84" s="67"/>
      <c r="D84" s="66"/>
      <c r="E84" s="66"/>
      <c r="F84" s="68"/>
      <c r="G84" s="12"/>
      <c r="H84" s="12"/>
      <c r="I84" s="12"/>
      <c r="J84" s="12"/>
      <c r="K84" s="12"/>
      <c r="L84" s="12"/>
    </row>
    <row r="85" spans="1:12" x14ac:dyDescent="0.2">
      <c r="A85" s="135" t="s">
        <v>14</v>
      </c>
      <c r="B85" s="128"/>
      <c r="C85" s="67"/>
      <c r="D85" s="66"/>
      <c r="E85" s="66"/>
      <c r="F85" s="68"/>
      <c r="G85" s="12"/>
      <c r="H85" s="12"/>
      <c r="I85" s="12"/>
      <c r="J85" s="12"/>
      <c r="K85" s="12"/>
      <c r="L85" s="12"/>
    </row>
    <row r="86" spans="1:12" x14ac:dyDescent="0.2">
      <c r="A86" s="135" t="s">
        <v>15</v>
      </c>
      <c r="B86" s="128"/>
      <c r="C86" s="67"/>
      <c r="D86" s="66"/>
      <c r="E86" s="66"/>
      <c r="F86" s="68"/>
      <c r="G86" s="12"/>
      <c r="H86" s="12"/>
      <c r="I86" s="12"/>
      <c r="J86" s="12"/>
      <c r="K86" s="12"/>
      <c r="L86" s="12"/>
    </row>
    <row r="87" spans="1:12" x14ac:dyDescent="0.2">
      <c r="A87" s="135" t="s">
        <v>16</v>
      </c>
      <c r="B87" s="128"/>
      <c r="C87" s="103"/>
      <c r="D87" s="104"/>
      <c r="E87" s="104"/>
      <c r="F87" s="105"/>
      <c r="G87" s="12"/>
      <c r="H87" s="12"/>
      <c r="I87" s="12"/>
      <c r="J87" s="12"/>
      <c r="K87" s="12"/>
      <c r="L87" s="12"/>
    </row>
    <row r="88" spans="1:12" ht="13.5" thickBot="1" x14ac:dyDescent="0.25">
      <c r="A88" s="143" t="s">
        <v>1179</v>
      </c>
      <c r="B88" s="167"/>
      <c r="C88" s="89"/>
      <c r="D88" s="90"/>
      <c r="E88" s="90"/>
      <c r="F88" s="91"/>
      <c r="G88" s="12"/>
      <c r="H88" s="12"/>
      <c r="I88" s="12"/>
      <c r="J88" s="12"/>
      <c r="K88" s="12"/>
      <c r="L88" s="12"/>
    </row>
    <row r="89" spans="1:12" x14ac:dyDescent="0.2">
      <c r="A89" s="13"/>
    </row>
    <row r="90" spans="1:12" x14ac:dyDescent="0.2">
      <c r="A90" s="13"/>
      <c r="F90" s="93"/>
    </row>
    <row r="91" spans="1:12" ht="13.5" thickBot="1" x14ac:dyDescent="0.25">
      <c r="A91" s="9" t="s">
        <v>25</v>
      </c>
    </row>
    <row r="92" spans="1:12" ht="16.5" thickBot="1" x14ac:dyDescent="0.25">
      <c r="C92" s="153" t="s">
        <v>23</v>
      </c>
      <c r="D92" s="154"/>
      <c r="E92" s="154"/>
      <c r="F92" s="155"/>
      <c r="G92" s="189" t="s">
        <v>26</v>
      </c>
      <c r="H92" s="190"/>
      <c r="I92" s="190"/>
      <c r="J92" s="190"/>
      <c r="K92" s="190"/>
      <c r="L92" s="191"/>
    </row>
    <row r="93" spans="1:12" ht="27.75" customHeight="1" x14ac:dyDescent="0.2">
      <c r="A93" s="133" t="s">
        <v>24</v>
      </c>
      <c r="B93" s="192"/>
      <c r="C93" s="102">
        <v>1</v>
      </c>
      <c r="D93" s="106">
        <v>2</v>
      </c>
      <c r="E93" s="106">
        <v>3</v>
      </c>
      <c r="F93" s="118">
        <v>4</v>
      </c>
      <c r="G93" s="102" t="s">
        <v>27</v>
      </c>
      <c r="H93" s="106" t="s">
        <v>28</v>
      </c>
      <c r="I93" s="107" t="s">
        <v>29</v>
      </c>
      <c r="J93" s="146" t="s">
        <v>1180</v>
      </c>
      <c r="K93" s="147"/>
      <c r="L93" s="148"/>
    </row>
    <row r="94" spans="1:12" x14ac:dyDescent="0.2">
      <c r="A94" s="135" t="s">
        <v>10</v>
      </c>
      <c r="B94" s="142"/>
      <c r="C94" s="67"/>
      <c r="D94" s="66"/>
      <c r="E94" s="66"/>
      <c r="F94" s="68"/>
      <c r="G94" s="67"/>
      <c r="H94" s="66"/>
      <c r="I94" s="108"/>
      <c r="J94" s="149"/>
      <c r="K94" s="150"/>
      <c r="L94" s="151"/>
    </row>
    <row r="95" spans="1:12" x14ac:dyDescent="0.2">
      <c r="A95" s="135" t="s">
        <v>11</v>
      </c>
      <c r="B95" s="142"/>
      <c r="C95" s="67"/>
      <c r="D95" s="66"/>
      <c r="E95" s="66"/>
      <c r="F95" s="68"/>
      <c r="G95" s="67"/>
      <c r="H95" s="66"/>
      <c r="I95" s="108"/>
      <c r="J95" s="149"/>
      <c r="K95" s="150"/>
      <c r="L95" s="151"/>
    </row>
    <row r="96" spans="1:12" x14ac:dyDescent="0.2">
      <c r="A96" s="135" t="s">
        <v>12</v>
      </c>
      <c r="B96" s="142"/>
      <c r="C96" s="67"/>
      <c r="D96" s="66"/>
      <c r="E96" s="66"/>
      <c r="F96" s="68"/>
      <c r="G96" s="67"/>
      <c r="H96" s="66"/>
      <c r="I96" s="108"/>
      <c r="J96" s="149"/>
      <c r="K96" s="150"/>
      <c r="L96" s="151"/>
    </row>
    <row r="97" spans="1:14" x14ac:dyDescent="0.2">
      <c r="A97" s="135" t="s">
        <v>13</v>
      </c>
      <c r="B97" s="142"/>
      <c r="C97" s="67"/>
      <c r="D97" s="66"/>
      <c r="E97" s="66"/>
      <c r="F97" s="68"/>
      <c r="G97" s="67"/>
      <c r="H97" s="66"/>
      <c r="I97" s="108"/>
      <c r="J97" s="149"/>
      <c r="K97" s="150"/>
      <c r="L97" s="151"/>
    </row>
    <row r="98" spans="1:14" x14ac:dyDescent="0.2">
      <c r="A98" s="135" t="s">
        <v>14</v>
      </c>
      <c r="B98" s="142"/>
      <c r="C98" s="67"/>
      <c r="D98" s="66"/>
      <c r="E98" s="66"/>
      <c r="F98" s="68"/>
      <c r="G98" s="67"/>
      <c r="H98" s="66"/>
      <c r="I98" s="108"/>
      <c r="J98" s="149"/>
      <c r="K98" s="150"/>
      <c r="L98" s="151"/>
    </row>
    <row r="99" spans="1:14" x14ac:dyDescent="0.2">
      <c r="A99" s="135" t="s">
        <v>15</v>
      </c>
      <c r="B99" s="142"/>
      <c r="C99" s="67"/>
      <c r="D99" s="66"/>
      <c r="E99" s="66"/>
      <c r="F99" s="68"/>
      <c r="G99" s="67"/>
      <c r="H99" s="66"/>
      <c r="I99" s="108"/>
      <c r="J99" s="149"/>
      <c r="K99" s="150"/>
      <c r="L99" s="151"/>
    </row>
    <row r="100" spans="1:14" x14ac:dyDescent="0.2">
      <c r="A100" s="135" t="s">
        <v>16</v>
      </c>
      <c r="B100" s="142"/>
      <c r="C100" s="103"/>
      <c r="D100" s="104"/>
      <c r="E100" s="104"/>
      <c r="F100" s="105"/>
      <c r="G100" s="103"/>
      <c r="H100" s="104"/>
      <c r="I100" s="109"/>
      <c r="J100" s="149"/>
      <c r="K100" s="150"/>
      <c r="L100" s="151"/>
    </row>
    <row r="101" spans="1:14" ht="13.5" thickBot="1" x14ac:dyDescent="0.25">
      <c r="A101" s="143" t="s">
        <v>1179</v>
      </c>
      <c r="B101" s="144"/>
      <c r="C101" s="89"/>
      <c r="D101" s="90"/>
      <c r="E101" s="90"/>
      <c r="F101" s="91"/>
      <c r="G101" s="89"/>
      <c r="H101" s="90"/>
      <c r="I101" s="110"/>
      <c r="J101" s="179"/>
      <c r="K101" s="180"/>
      <c r="L101" s="181"/>
    </row>
    <row r="102" spans="1:14" x14ac:dyDescent="0.2"/>
    <row r="103" spans="1:14" x14ac:dyDescent="0.2"/>
    <row r="104" spans="1:14" x14ac:dyDescent="0.2"/>
    <row r="105" spans="1:14" x14ac:dyDescent="0.2"/>
    <row r="106" spans="1:14" x14ac:dyDescent="0.2"/>
    <row r="107" spans="1:14" x14ac:dyDescent="0.2"/>
    <row r="108" spans="1:14" x14ac:dyDescent="0.2"/>
    <row r="109" spans="1:14" x14ac:dyDescent="0.2">
      <c r="A109" s="9" t="s">
        <v>79</v>
      </c>
    </row>
    <row r="110" spans="1:14" ht="15.75" x14ac:dyDescent="0.2">
      <c r="A110" s="25"/>
      <c r="B110" s="26"/>
      <c r="C110" s="26"/>
      <c r="D110" s="22"/>
      <c r="E110" s="22"/>
      <c r="F110" s="22"/>
      <c r="G110" s="22"/>
      <c r="H110" s="23"/>
      <c r="I110" s="27"/>
      <c r="J110" s="27"/>
      <c r="K110" s="27"/>
      <c r="L110" s="27"/>
      <c r="M110" s="27"/>
      <c r="N110" s="27"/>
    </row>
    <row r="111" spans="1:14" ht="13.5" x14ac:dyDescent="0.2">
      <c r="A111" s="14" t="s">
        <v>30</v>
      </c>
      <c r="B111" s="15" t="s">
        <v>117</v>
      </c>
      <c r="C111" s="15" t="s">
        <v>31</v>
      </c>
      <c r="D111" s="15" t="s">
        <v>32</v>
      </c>
      <c r="E111" s="15" t="s">
        <v>33</v>
      </c>
      <c r="F111" s="15" t="s">
        <v>8</v>
      </c>
      <c r="G111" s="15" t="s">
        <v>9</v>
      </c>
      <c r="H111" s="16" t="s">
        <v>34</v>
      </c>
      <c r="I111" s="71" t="s">
        <v>35</v>
      </c>
      <c r="J111" s="17" t="s">
        <v>27</v>
      </c>
      <c r="K111" s="70" t="s">
        <v>28</v>
      </c>
      <c r="L111" s="70" t="s">
        <v>8</v>
      </c>
      <c r="M111" s="17" t="s">
        <v>36</v>
      </c>
      <c r="N111" s="17" t="s">
        <v>37</v>
      </c>
    </row>
    <row r="112" spans="1:14" ht="15.75" x14ac:dyDescent="0.2">
      <c r="A112" s="182">
        <v>1</v>
      </c>
      <c r="B112" s="184" t="s">
        <v>1178</v>
      </c>
      <c r="C112" s="92" t="s">
        <v>1185</v>
      </c>
      <c r="D112" s="24">
        <f t="shared" ref="D112:D118" si="0">VLOOKUP(MID($I112,1,1),$C$50:$G$57,2,FALSE)</f>
        <v>2</v>
      </c>
      <c r="E112" s="24">
        <f t="shared" ref="E112:E118" si="1">VLOOKUP(MID($I112,1,1),$C$50:$G$57,3,FALSE)</f>
        <v>8</v>
      </c>
      <c r="F112" s="24">
        <f t="shared" ref="F112:F118" si="2">VLOOKUP(MID($I112,1,1),$C$50:$G$57,4,FALSE)</f>
        <v>1</v>
      </c>
      <c r="G112" s="24">
        <f t="shared" ref="G112:G118" si="3">VLOOKUP(MID($I112,1,1),$C$50:$G$57,5,FALSE)</f>
        <v>0</v>
      </c>
      <c r="H112" s="61" t="str">
        <f>VLOOKUP(C112,CIDADES!$A$1:$B$645,2,FALSE)</f>
        <v>311</v>
      </c>
      <c r="I112" s="48" t="s">
        <v>135</v>
      </c>
      <c r="J112" s="48">
        <v>1</v>
      </c>
      <c r="K112" s="48">
        <v>1</v>
      </c>
      <c r="L112" s="48"/>
      <c r="M112" s="62">
        <f>VLOOKUP(MID(I112,1,1),$A$81:$F$88,MID(I112,2,1)+2,FALSE)</f>
        <v>0</v>
      </c>
      <c r="N112" s="62">
        <f>VLOOKUP(MID(I112,1,1),$A$94:$L$101,MID(I112,2,1)+2,FALSE)+VLOOKUP(MID(I112,1,1),$A$94:$L$101,7,FALSE)*J112+VLOOKUP(MID(I112,1,1),$A$94:$L$101,8,FALSE)*K112+VLOOKUP(MID(I112,1,1),$A$94:$L$101,9,FALSE)*L112</f>
        <v>0</v>
      </c>
    </row>
    <row r="113" spans="1:14" ht="15.75" x14ac:dyDescent="0.2">
      <c r="A113" s="183"/>
      <c r="B113" s="185"/>
      <c r="C113" s="92" t="s">
        <v>1178</v>
      </c>
      <c r="D113" s="24">
        <f t="shared" si="0"/>
        <v>4</v>
      </c>
      <c r="E113" s="24">
        <f t="shared" si="1"/>
        <v>160</v>
      </c>
      <c r="F113" s="24">
        <f t="shared" si="2"/>
        <v>16</v>
      </c>
      <c r="G113" s="24">
        <f t="shared" si="3"/>
        <v>1</v>
      </c>
      <c r="H113" s="61" t="str">
        <f>VLOOKUP(C113,CIDADES!$A$1:$B$645,2,FALSE)</f>
        <v>326</v>
      </c>
      <c r="I113" s="48" t="s">
        <v>1187</v>
      </c>
      <c r="J113" s="48"/>
      <c r="K113" s="48"/>
      <c r="L113" s="48"/>
      <c r="M113" s="62">
        <f>VLOOKUP(MID(I113,1,1),$A$81:$F$88,MID(I113,2,1)+2,FALSE)</f>
        <v>0</v>
      </c>
      <c r="N113" s="62">
        <f t="shared" ref="N113:N118" si="4">VLOOKUP(MID(I113,1,1),$A$94:$L$101,MID(I113,2,1)+2,FALSE)+VLOOKUP(MID(I113,1,1),$A$94:$L$101,7,FALSE)*J113+VLOOKUP(MID(I113,1,1),$A$94:$L$101,8,FALSE)*K113+VLOOKUP(MID(I113,1,1),$A$94:$L$101,9,FALSE)*L113</f>
        <v>0</v>
      </c>
    </row>
    <row r="114" spans="1:14" ht="15.75" x14ac:dyDescent="0.2">
      <c r="A114" s="183"/>
      <c r="B114" s="100" t="s">
        <v>1175</v>
      </c>
      <c r="C114" s="94" t="s">
        <v>1181</v>
      </c>
      <c r="D114" s="24">
        <f t="shared" si="0"/>
        <v>2</v>
      </c>
      <c r="E114" s="24">
        <f t="shared" si="1"/>
        <v>8</v>
      </c>
      <c r="F114" s="24">
        <f t="shared" si="2"/>
        <v>1</v>
      </c>
      <c r="G114" s="24">
        <f t="shared" si="3"/>
        <v>0</v>
      </c>
      <c r="H114" s="61" t="str">
        <f>VLOOKUP(C114,CIDADES!$A$1:$B$645,2,FALSE)</f>
        <v>142</v>
      </c>
      <c r="I114" s="48" t="s">
        <v>38</v>
      </c>
      <c r="J114" s="48">
        <v>1</v>
      </c>
      <c r="K114" s="48">
        <v>1</v>
      </c>
      <c r="L114" s="48"/>
      <c r="M114" s="62">
        <f>VLOOKUP(MID(I114,1,1),$A$81:$F$88,MID(I114,2,1)+2,FALSE)</f>
        <v>0</v>
      </c>
      <c r="N114" s="62">
        <f t="shared" si="4"/>
        <v>0</v>
      </c>
    </row>
    <row r="115" spans="1:14" ht="15.75" x14ac:dyDescent="0.2">
      <c r="A115" s="183"/>
      <c r="B115" s="100" t="s">
        <v>1182</v>
      </c>
      <c r="C115" s="94" t="s">
        <v>1182</v>
      </c>
      <c r="D115" s="24">
        <f t="shared" si="0"/>
        <v>4</v>
      </c>
      <c r="E115" s="24">
        <f t="shared" si="1"/>
        <v>120</v>
      </c>
      <c r="F115" s="24">
        <f t="shared" si="2"/>
        <v>16</v>
      </c>
      <c r="G115" s="24">
        <f t="shared" si="3"/>
        <v>1</v>
      </c>
      <c r="H115" s="61" t="str">
        <f>VLOOKUP(C115,CIDADES!$A$1:$B$645,2,FALSE)</f>
        <v>416</v>
      </c>
      <c r="I115" s="48" t="s">
        <v>1188</v>
      </c>
      <c r="J115" s="48"/>
      <c r="K115" s="48">
        <v>1</v>
      </c>
      <c r="L115" s="48"/>
      <c r="M115" s="62">
        <f>VLOOKUP(MID(I115,1,1),$A$81:$F$88,MID(I115,2,1)+2,FALSE)</f>
        <v>0</v>
      </c>
      <c r="N115" s="62">
        <f t="shared" si="4"/>
        <v>0</v>
      </c>
    </row>
    <row r="116" spans="1:14" ht="31.5" x14ac:dyDescent="0.2">
      <c r="A116" s="183"/>
      <c r="B116" s="100" t="s">
        <v>1183</v>
      </c>
      <c r="C116" s="94" t="s">
        <v>1183</v>
      </c>
      <c r="D116" s="24">
        <f t="shared" si="0"/>
        <v>8</v>
      </c>
      <c r="E116" s="24">
        <f t="shared" si="1"/>
        <v>24</v>
      </c>
      <c r="F116" s="24">
        <f t="shared" si="2"/>
        <v>2</v>
      </c>
      <c r="G116" s="24">
        <f t="shared" si="3"/>
        <v>0</v>
      </c>
      <c r="H116" s="61" t="str">
        <f>VLOOKUP(C116,CIDADES!$A$1:$B$645,2,FALSE)</f>
        <v>558</v>
      </c>
      <c r="I116" s="48" t="s">
        <v>1189</v>
      </c>
      <c r="J116" s="48"/>
      <c r="K116" s="48">
        <v>1</v>
      </c>
      <c r="L116" s="48"/>
      <c r="M116" s="62">
        <f t="shared" ref="M115:M118" si="5">VLOOKUP(MID(I116,1,1),$A$81:$F$88,MID(I116,2,1)+2,FALSE)</f>
        <v>0</v>
      </c>
      <c r="N116" s="62">
        <f t="shared" si="4"/>
        <v>0</v>
      </c>
    </row>
    <row r="117" spans="1:14" ht="31.5" x14ac:dyDescent="0.2">
      <c r="A117" s="183"/>
      <c r="B117" s="99" t="s">
        <v>1184</v>
      </c>
      <c r="C117" s="111" t="s">
        <v>1184</v>
      </c>
      <c r="D117" s="112">
        <f t="shared" si="0"/>
        <v>4</v>
      </c>
      <c r="E117" s="112">
        <f t="shared" si="1"/>
        <v>120</v>
      </c>
      <c r="F117" s="112">
        <f t="shared" si="2"/>
        <v>16</v>
      </c>
      <c r="G117" s="112">
        <f t="shared" si="3"/>
        <v>1</v>
      </c>
      <c r="H117" s="113" t="str">
        <f>VLOOKUP(C117,CIDADES!$A$1:$B$645,2,FALSE)</f>
        <v>454</v>
      </c>
      <c r="I117" s="114" t="s">
        <v>1188</v>
      </c>
      <c r="J117" s="114"/>
      <c r="K117" s="114">
        <v>1</v>
      </c>
      <c r="L117" s="114"/>
      <c r="M117" s="62">
        <f t="shared" si="5"/>
        <v>0</v>
      </c>
      <c r="N117" s="62">
        <f t="shared" si="4"/>
        <v>0</v>
      </c>
    </row>
    <row r="118" spans="1:14" ht="31.5" x14ac:dyDescent="0.2">
      <c r="A118" s="183"/>
      <c r="B118" s="99" t="s">
        <v>1174</v>
      </c>
      <c r="C118" s="94" t="s">
        <v>1186</v>
      </c>
      <c r="D118" s="24">
        <f t="shared" si="0"/>
        <v>2</v>
      </c>
      <c r="E118" s="24">
        <f t="shared" si="1"/>
        <v>8</v>
      </c>
      <c r="F118" s="24">
        <f t="shared" si="2"/>
        <v>1</v>
      </c>
      <c r="G118" s="24">
        <f t="shared" si="3"/>
        <v>0</v>
      </c>
      <c r="H118" s="61" t="str">
        <f>VLOOKUP(C118,CIDADES!$A$1:$B$645,2,FALSE)</f>
        <v>169</v>
      </c>
      <c r="I118" s="48" t="s">
        <v>38</v>
      </c>
      <c r="J118" s="48"/>
      <c r="K118" s="48">
        <v>1</v>
      </c>
      <c r="L118" s="48"/>
      <c r="M118" s="62">
        <f t="shared" si="5"/>
        <v>0</v>
      </c>
      <c r="N118" s="62">
        <f t="shared" si="4"/>
        <v>0</v>
      </c>
    </row>
    <row r="119" spans="1:14" ht="15.75" x14ac:dyDescent="0.2">
      <c r="A119" s="19"/>
      <c r="B119" s="20"/>
      <c r="C119" s="20"/>
      <c r="D119" s="21"/>
      <c r="E119" s="21"/>
      <c r="F119" s="21"/>
      <c r="G119" s="21"/>
      <c r="I119" s="63"/>
      <c r="J119" s="69"/>
      <c r="K119" s="69"/>
      <c r="L119" s="69"/>
    </row>
    <row r="120" spans="1:14" ht="15.75" customHeight="1" x14ac:dyDescent="0.2">
      <c r="A120" s="186" t="s">
        <v>80</v>
      </c>
      <c r="B120" s="187"/>
      <c r="C120" s="187"/>
      <c r="D120" s="187"/>
      <c r="E120" s="187"/>
      <c r="F120" s="188"/>
      <c r="G120" s="136" t="s">
        <v>120</v>
      </c>
      <c r="H120" s="137"/>
      <c r="I120" s="137"/>
      <c r="J120" s="137"/>
      <c r="K120" s="137"/>
      <c r="L120" s="137"/>
      <c r="M120" s="138"/>
      <c r="N120" s="28">
        <f>SUM(M112:M118)</f>
        <v>0</v>
      </c>
    </row>
    <row r="121" spans="1:14" ht="15.75" customHeight="1" x14ac:dyDescent="0.2">
      <c r="A121" s="82"/>
      <c r="B121" s="82"/>
      <c r="C121" s="82"/>
      <c r="D121" s="82"/>
      <c r="E121" s="82"/>
      <c r="F121" s="83"/>
      <c r="G121" s="136" t="s">
        <v>121</v>
      </c>
      <c r="H121" s="137"/>
      <c r="I121" s="137"/>
      <c r="J121" s="137"/>
      <c r="K121" s="137"/>
      <c r="L121" s="137"/>
      <c r="M121" s="138"/>
      <c r="N121" s="28">
        <f>SUM(N112:N118)</f>
        <v>0</v>
      </c>
    </row>
    <row r="122" spans="1:14" x14ac:dyDescent="0.2">
      <c r="A122" s="29"/>
      <c r="B122" s="29"/>
      <c r="C122" s="29"/>
      <c r="D122" s="29"/>
      <c r="E122" s="29"/>
      <c r="F122" s="84"/>
      <c r="G122" s="136" t="s">
        <v>122</v>
      </c>
      <c r="H122" s="137"/>
      <c r="I122" s="137"/>
      <c r="J122" s="137"/>
      <c r="K122" s="137"/>
      <c r="L122" s="137"/>
      <c r="M122" s="138"/>
      <c r="N122" s="28">
        <f>N121*12</f>
        <v>0</v>
      </c>
    </row>
    <row r="123" spans="1:14" ht="31.5" customHeight="1" x14ac:dyDescent="0.2">
      <c r="A123" s="29"/>
      <c r="B123" s="29"/>
      <c r="C123" s="29"/>
      <c r="D123" s="29"/>
      <c r="E123" s="29"/>
      <c r="F123" s="84"/>
      <c r="G123" s="139" t="s">
        <v>1167</v>
      </c>
      <c r="H123" s="140"/>
      <c r="I123" s="140"/>
      <c r="J123" s="140"/>
      <c r="K123" s="140"/>
      <c r="L123" s="140"/>
      <c r="M123" s="141"/>
      <c r="N123" s="28">
        <f>N122+N120</f>
        <v>0</v>
      </c>
    </row>
    <row r="124" spans="1:14" ht="15.75" x14ac:dyDescent="0.2">
      <c r="A124" s="25"/>
      <c r="B124" s="26"/>
      <c r="C124" s="26"/>
      <c r="D124" s="30"/>
      <c r="E124" s="30"/>
      <c r="F124" s="30"/>
      <c r="G124" s="30"/>
      <c r="H124" s="18"/>
      <c r="I124" s="10"/>
      <c r="J124" s="10"/>
      <c r="K124" s="10"/>
      <c r="L124" s="10"/>
    </row>
    <row r="125" spans="1:14" x14ac:dyDescent="0.2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14" x14ac:dyDescent="0.2"/>
    <row r="127" spans="1:14" ht="18" x14ac:dyDescent="0.2">
      <c r="B127" s="85" t="s">
        <v>69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</row>
    <row r="128" spans="1:14" ht="18" x14ac:dyDescent="0.2">
      <c r="A128" s="12"/>
      <c r="B128" s="132" t="s">
        <v>53</v>
      </c>
      <c r="C128" s="132"/>
      <c r="D128" s="132"/>
      <c r="E128" s="132"/>
      <c r="F128" s="145">
        <f>N120</f>
        <v>0</v>
      </c>
      <c r="G128" s="145"/>
      <c r="H128" s="145"/>
      <c r="I128" s="145"/>
      <c r="J128" s="145"/>
      <c r="K128" s="145"/>
      <c r="L128" s="145"/>
      <c r="M128" s="145"/>
      <c r="N128" s="145"/>
    </row>
    <row r="129" spans="1:14" ht="18" x14ac:dyDescent="0.2">
      <c r="A129" s="12"/>
      <c r="B129" s="132" t="s">
        <v>54</v>
      </c>
      <c r="C129" s="132"/>
      <c r="D129" s="132"/>
      <c r="E129" s="132"/>
      <c r="F129" s="145">
        <f>N121</f>
        <v>0</v>
      </c>
      <c r="G129" s="145"/>
      <c r="H129" s="145"/>
      <c r="I129" s="145"/>
      <c r="J129" s="145"/>
      <c r="K129" s="145"/>
      <c r="L129" s="145"/>
      <c r="M129" s="145"/>
      <c r="N129" s="145"/>
    </row>
    <row r="130" spans="1:14" ht="18" x14ac:dyDescent="0.2">
      <c r="A130" s="12"/>
      <c r="B130" s="132" t="s">
        <v>55</v>
      </c>
      <c r="C130" s="132"/>
      <c r="D130" s="132"/>
      <c r="E130" s="132"/>
      <c r="F130" s="145">
        <f>N122</f>
        <v>0</v>
      </c>
      <c r="G130" s="145"/>
      <c r="H130" s="145"/>
      <c r="I130" s="145"/>
      <c r="J130" s="145"/>
      <c r="K130" s="145"/>
      <c r="L130" s="145"/>
      <c r="M130" s="145"/>
      <c r="N130" s="145"/>
    </row>
    <row r="131" spans="1:14" ht="42" customHeight="1" x14ac:dyDescent="0.2">
      <c r="A131" s="12"/>
      <c r="B131" s="195" t="s">
        <v>1190</v>
      </c>
      <c r="C131" s="195"/>
      <c r="D131" s="195"/>
      <c r="E131" s="195"/>
      <c r="F131" s="145">
        <f>N123</f>
        <v>0</v>
      </c>
      <c r="G131" s="145"/>
      <c r="H131" s="145"/>
      <c r="I131" s="145"/>
      <c r="J131" s="145"/>
      <c r="K131" s="145"/>
      <c r="L131" s="145"/>
      <c r="M131" s="145"/>
      <c r="N131" s="145"/>
    </row>
    <row r="132" spans="1:14" ht="18" x14ac:dyDescent="0.25">
      <c r="B132" s="58"/>
      <c r="C132" s="58"/>
      <c r="D132" s="58"/>
      <c r="E132" s="58"/>
      <c r="F132" s="57"/>
      <c r="G132" s="57"/>
      <c r="H132" s="57"/>
      <c r="I132" s="57"/>
      <c r="J132" s="57"/>
      <c r="K132" s="57"/>
      <c r="L132" s="57"/>
    </row>
    <row r="133" spans="1:14" ht="6.75" customHeight="1" x14ac:dyDescent="0.2"/>
    <row r="134" spans="1:14" ht="15" x14ac:dyDescent="0.25">
      <c r="A134" s="38" t="s">
        <v>94</v>
      </c>
    </row>
    <row r="135" spans="1:14" x14ac:dyDescent="0.2"/>
    <row r="136" spans="1:14" x14ac:dyDescent="0.2"/>
    <row r="137" spans="1:14" x14ac:dyDescent="0.2"/>
    <row r="138" spans="1:14" x14ac:dyDescent="0.2"/>
    <row r="139" spans="1:14" x14ac:dyDescent="0.2"/>
    <row r="140" spans="1:14" x14ac:dyDescent="0.2"/>
    <row r="141" spans="1:14" x14ac:dyDescent="0.2"/>
    <row r="142" spans="1:14" x14ac:dyDescent="0.2"/>
    <row r="143" spans="1:14" x14ac:dyDescent="0.2"/>
    <row r="144" spans="1:1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spans="1:1" x14ac:dyDescent="0.2"/>
    <row r="162" spans="1:1" x14ac:dyDescent="0.2"/>
    <row r="163" spans="1:1" x14ac:dyDescent="0.2"/>
    <row r="164" spans="1:1" x14ac:dyDescent="0.2"/>
    <row r="165" spans="1:1" x14ac:dyDescent="0.2"/>
    <row r="166" spans="1:1" x14ac:dyDescent="0.2"/>
    <row r="167" spans="1:1" x14ac:dyDescent="0.2"/>
    <row r="168" spans="1:1" x14ac:dyDescent="0.2">
      <c r="A168" s="55" t="s">
        <v>95</v>
      </c>
    </row>
    <row r="169" spans="1:1" x14ac:dyDescent="0.2"/>
    <row r="170" spans="1:1" x14ac:dyDescent="0.2"/>
    <row r="171" spans="1:1" x14ac:dyDescent="0.2"/>
    <row r="172" spans="1:1" x14ac:dyDescent="0.2"/>
    <row r="173" spans="1:1" x14ac:dyDescent="0.2"/>
    <row r="174" spans="1:1" x14ac:dyDescent="0.2"/>
    <row r="175" spans="1:1" x14ac:dyDescent="0.2"/>
    <row r="176" spans="1:1" x14ac:dyDescent="0.2">
      <c r="A176" s="55" t="s">
        <v>97</v>
      </c>
    </row>
    <row r="177" spans="1:12" x14ac:dyDescent="0.2"/>
    <row r="178" spans="1:12" x14ac:dyDescent="0.2"/>
    <row r="179" spans="1:12" x14ac:dyDescent="0.2"/>
    <row r="180" spans="1:12" x14ac:dyDescent="0.2"/>
    <row r="181" spans="1:12" x14ac:dyDescent="0.2">
      <c r="A181" s="55" t="s">
        <v>96</v>
      </c>
    </row>
    <row r="182" spans="1:12" x14ac:dyDescent="0.2"/>
    <row r="183" spans="1:12" x14ac:dyDescent="0.2">
      <c r="B183" s="31" t="s">
        <v>92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x14ac:dyDescent="0.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x14ac:dyDescent="0.2">
      <c r="B185" s="31" t="s">
        <v>70</v>
      </c>
      <c r="C185" s="31"/>
      <c r="D185" s="31" t="s">
        <v>71</v>
      </c>
      <c r="E185" s="168"/>
      <c r="F185" s="168"/>
      <c r="G185" s="33" t="s">
        <v>72</v>
      </c>
      <c r="H185" s="168"/>
      <c r="I185" s="168"/>
      <c r="J185" s="59"/>
      <c r="K185" s="59"/>
      <c r="L185" s="98"/>
    </row>
    <row r="186" spans="1:12" x14ac:dyDescent="0.2">
      <c r="B186" s="31"/>
      <c r="C186" s="31"/>
      <c r="D186" s="31" t="s">
        <v>4</v>
      </c>
      <c r="E186" s="54" t="s">
        <v>73</v>
      </c>
      <c r="F186" s="31" t="s">
        <v>74</v>
      </c>
      <c r="G186" s="31"/>
      <c r="H186" s="31"/>
      <c r="I186" s="31"/>
      <c r="J186" s="31"/>
      <c r="K186" s="31"/>
      <c r="L186" s="31"/>
    </row>
    <row r="187" spans="1:12" x14ac:dyDescent="0.2">
      <c r="E187" s="54" t="s">
        <v>73</v>
      </c>
      <c r="F187" s="31" t="s">
        <v>75</v>
      </c>
    </row>
    <row r="188" spans="1:12" x14ac:dyDescent="0.2"/>
    <row r="189" spans="1:12" x14ac:dyDescent="0.2"/>
    <row r="190" spans="1:12" x14ac:dyDescent="0.2"/>
    <row r="191" spans="1:12" x14ac:dyDescent="0.2"/>
    <row r="192" spans="1:12" x14ac:dyDescent="0.2"/>
    <row r="193" spans="1:13" x14ac:dyDescent="0.2"/>
    <row r="194" spans="1:13" x14ac:dyDescent="0.2"/>
    <row r="195" spans="1:13" x14ac:dyDescent="0.2"/>
    <row r="196" spans="1:13" x14ac:dyDescent="0.2">
      <c r="A196" s="55" t="s">
        <v>98</v>
      </c>
    </row>
    <row r="197" spans="1:13" x14ac:dyDescent="0.2"/>
    <row r="198" spans="1:13" x14ac:dyDescent="0.2"/>
    <row r="199" spans="1:13" x14ac:dyDescent="0.2">
      <c r="C199" s="131"/>
      <c r="D199" s="131"/>
      <c r="E199" s="131"/>
      <c r="F199" s="131"/>
      <c r="G199" s="131"/>
      <c r="I199" s="131"/>
      <c r="J199" s="131"/>
      <c r="K199" s="131"/>
      <c r="L199" s="131"/>
      <c r="M199" s="131"/>
    </row>
    <row r="200" spans="1:13" ht="8.25" customHeight="1" x14ac:dyDescent="0.2"/>
    <row r="201" spans="1:13" x14ac:dyDescent="0.2">
      <c r="C201" s="131"/>
      <c r="D201" s="131"/>
      <c r="E201" s="32" t="s">
        <v>99</v>
      </c>
      <c r="F201" s="131"/>
      <c r="G201" s="131"/>
      <c r="H201" s="131"/>
      <c r="I201" s="131"/>
      <c r="J201" s="131"/>
      <c r="K201" s="131"/>
      <c r="L201" s="131"/>
      <c r="M201" s="131"/>
    </row>
    <row r="202" spans="1:13" x14ac:dyDescent="0.2"/>
    <row r="203" spans="1:13" x14ac:dyDescent="0.2">
      <c r="F203" s="47"/>
    </row>
    <row r="204" spans="1:13" x14ac:dyDescent="0.2"/>
    <row r="205" spans="1:13" x14ac:dyDescent="0.2"/>
    <row r="206" spans="1:13" x14ac:dyDescent="0.2"/>
    <row r="207" spans="1:13" x14ac:dyDescent="0.2">
      <c r="F207" s="40" t="s">
        <v>100</v>
      </c>
    </row>
    <row r="208" spans="1:13" x14ac:dyDescent="0.2"/>
    <row r="209" spans="1:13" x14ac:dyDescent="0.2">
      <c r="C209" s="152"/>
      <c r="D209" s="152"/>
      <c r="E209" s="152"/>
      <c r="F209" s="152"/>
      <c r="G209" s="152"/>
      <c r="I209" s="152"/>
      <c r="J209" s="152"/>
      <c r="K209" s="152"/>
      <c r="L209" s="152"/>
      <c r="M209" s="152"/>
    </row>
    <row r="210" spans="1:13" ht="5.25" customHeight="1" x14ac:dyDescent="0.2"/>
    <row r="211" spans="1:13" x14ac:dyDescent="0.2">
      <c r="C211" s="152"/>
      <c r="D211" s="152"/>
      <c r="E211" s="32" t="s">
        <v>99</v>
      </c>
      <c r="F211" s="152"/>
      <c r="G211" s="152"/>
      <c r="H211" s="152"/>
      <c r="I211" s="152"/>
      <c r="J211" s="152"/>
      <c r="K211" s="152"/>
      <c r="L211" s="152"/>
      <c r="M211" s="152"/>
    </row>
    <row r="212" spans="1:13" x14ac:dyDescent="0.2"/>
    <row r="213" spans="1:13" x14ac:dyDescent="0.2"/>
    <row r="214" spans="1:13" x14ac:dyDescent="0.2"/>
    <row r="215" spans="1:13" x14ac:dyDescent="0.2"/>
    <row r="216" spans="1:13" x14ac:dyDescent="0.2">
      <c r="A216" s="55" t="s">
        <v>101</v>
      </c>
    </row>
    <row r="217" spans="1:13" x14ac:dyDescent="0.2"/>
    <row r="218" spans="1:13" x14ac:dyDescent="0.2">
      <c r="B218" t="s">
        <v>102</v>
      </c>
      <c r="E218" s="152"/>
      <c r="F218" s="152"/>
      <c r="G218" t="s">
        <v>103</v>
      </c>
    </row>
    <row r="219" spans="1:13" x14ac:dyDescent="0.2"/>
    <row r="220" spans="1:13" x14ac:dyDescent="0.2"/>
    <row r="221" spans="1:13" x14ac:dyDescent="0.2"/>
    <row r="222" spans="1:13" x14ac:dyDescent="0.2">
      <c r="A222" s="55" t="s">
        <v>104</v>
      </c>
    </row>
    <row r="223" spans="1:13" x14ac:dyDescent="0.2"/>
    <row r="224" spans="1:13" x14ac:dyDescent="0.2"/>
    <row r="225" spans="2:7" x14ac:dyDescent="0.2"/>
    <row r="226" spans="2:7" x14ac:dyDescent="0.2"/>
    <row r="227" spans="2:7" x14ac:dyDescent="0.2"/>
    <row r="228" spans="2:7" x14ac:dyDescent="0.2"/>
    <row r="229" spans="2:7" x14ac:dyDescent="0.2"/>
    <row r="230" spans="2:7" x14ac:dyDescent="0.2"/>
    <row r="231" spans="2:7" x14ac:dyDescent="0.2"/>
    <row r="232" spans="2:7" x14ac:dyDescent="0.2"/>
    <row r="233" spans="2:7" x14ac:dyDescent="0.2"/>
    <row r="234" spans="2:7" x14ac:dyDescent="0.2"/>
    <row r="235" spans="2:7" x14ac:dyDescent="0.2"/>
    <row r="236" spans="2:7" x14ac:dyDescent="0.2"/>
    <row r="237" spans="2:7" x14ac:dyDescent="0.2">
      <c r="B237" t="s">
        <v>76</v>
      </c>
      <c r="C237" s="34"/>
      <c r="D237" s="32" t="s">
        <v>77</v>
      </c>
      <c r="E237" s="166"/>
      <c r="F237" s="166"/>
      <c r="G237" t="s">
        <v>1211</v>
      </c>
    </row>
    <row r="238" spans="2:7" x14ac:dyDescent="0.2"/>
    <row r="239" spans="2:7" x14ac:dyDescent="0.2"/>
    <row r="240" spans="2:7" x14ac:dyDescent="0.2"/>
    <row r="241" spans="1:15" x14ac:dyDescent="0.2"/>
    <row r="242" spans="1:15" x14ac:dyDescent="0.2"/>
    <row r="243" spans="1:15" x14ac:dyDescent="0.2"/>
    <row r="244" spans="1:15" x14ac:dyDescent="0.2">
      <c r="C244" s="41"/>
      <c r="D244" s="41"/>
      <c r="E244" s="41"/>
      <c r="F244" s="41"/>
      <c r="G244" s="41"/>
      <c r="H244" s="41"/>
    </row>
    <row r="245" spans="1:15" ht="15" x14ac:dyDescent="0.2">
      <c r="C245" s="41"/>
      <c r="D245" s="41"/>
      <c r="E245" s="41"/>
      <c r="F245" s="42" t="s">
        <v>78</v>
      </c>
      <c r="G245" s="41"/>
      <c r="H245" s="41"/>
    </row>
    <row r="246" spans="1:15" x14ac:dyDescent="0.2"/>
    <row r="247" spans="1:15" ht="57" customHeight="1" x14ac:dyDescent="0.4">
      <c r="A247" s="193" t="s">
        <v>1177</v>
      </c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</row>
    <row r="248" spans="1:15" x14ac:dyDescent="0.2"/>
    <row r="249" spans="1:15" ht="17.25" customHeight="1" x14ac:dyDescent="0.25">
      <c r="B249" s="45" t="s">
        <v>1210</v>
      </c>
    </row>
    <row r="250" spans="1:15" hidden="1" x14ac:dyDescent="0.2"/>
    <row r="251" spans="1:15" hidden="1" x14ac:dyDescent="0.2"/>
    <row r="252" spans="1:15" hidden="1" x14ac:dyDescent="0.2"/>
    <row r="253" spans="1:15" hidden="1" x14ac:dyDescent="0.2"/>
    <row r="254" spans="1:15" hidden="1" x14ac:dyDescent="0.2"/>
    <row r="255" spans="1:15" hidden="1" x14ac:dyDescent="0.2"/>
    <row r="256" spans="1:15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</sheetData>
  <sheetProtection selectLockedCells="1"/>
  <mergeCells count="102">
    <mergeCell ref="H56:I56"/>
    <mergeCell ref="A24:B24"/>
    <mergeCell ref="B28:E28"/>
    <mergeCell ref="F28:G28"/>
    <mergeCell ref="A39:D39"/>
    <mergeCell ref="A35:B35"/>
    <mergeCell ref="C24:N24"/>
    <mergeCell ref="B26:N26"/>
    <mergeCell ref="H28:N28"/>
    <mergeCell ref="A33:B33"/>
    <mergeCell ref="C33:E33"/>
    <mergeCell ref="M33:N33"/>
    <mergeCell ref="M37:N37"/>
    <mergeCell ref="G33:H33"/>
    <mergeCell ref="A37:B37"/>
    <mergeCell ref="C37:E37"/>
    <mergeCell ref="G35:H35"/>
    <mergeCell ref="J99:L99"/>
    <mergeCell ref="J100:L100"/>
    <mergeCell ref="G92:L92"/>
    <mergeCell ref="A93:B93"/>
    <mergeCell ref="G120:M120"/>
    <mergeCell ref="G121:M121"/>
    <mergeCell ref="F130:N130"/>
    <mergeCell ref="B128:E128"/>
    <mergeCell ref="A247:O247"/>
    <mergeCell ref="H185:I185"/>
    <mergeCell ref="B130:E130"/>
    <mergeCell ref="B131:E131"/>
    <mergeCell ref="F131:N131"/>
    <mergeCell ref="A1:O1"/>
    <mergeCell ref="E237:F237"/>
    <mergeCell ref="E218:F218"/>
    <mergeCell ref="C211:D211"/>
    <mergeCell ref="F211:M211"/>
    <mergeCell ref="C209:G209"/>
    <mergeCell ref="I209:M209"/>
    <mergeCell ref="C199:G199"/>
    <mergeCell ref="I199:M199"/>
    <mergeCell ref="C201:D201"/>
    <mergeCell ref="F201:M201"/>
    <mergeCell ref="A86:B86"/>
    <mergeCell ref="A88:B88"/>
    <mergeCell ref="A95:B95"/>
    <mergeCell ref="A96:B96"/>
    <mergeCell ref="E185:F185"/>
    <mergeCell ref="H4:N10"/>
    <mergeCell ref="A43:B43"/>
    <mergeCell ref="C43:D43"/>
    <mergeCell ref="J101:L101"/>
    <mergeCell ref="A112:A118"/>
    <mergeCell ref="B112:B113"/>
    <mergeCell ref="A120:F120"/>
    <mergeCell ref="A97:B97"/>
    <mergeCell ref="M35:N35"/>
    <mergeCell ref="C79:F79"/>
    <mergeCell ref="C92:F92"/>
    <mergeCell ref="E39:N39"/>
    <mergeCell ref="H41:N41"/>
    <mergeCell ref="C35:E35"/>
    <mergeCell ref="C48:C49"/>
    <mergeCell ref="G43:N43"/>
    <mergeCell ref="C59:F59"/>
    <mergeCell ref="G37:H37"/>
    <mergeCell ref="B47:H47"/>
    <mergeCell ref="H49:I49"/>
    <mergeCell ref="D48:I48"/>
    <mergeCell ref="H50:I50"/>
    <mergeCell ref="H51:I51"/>
    <mergeCell ref="H52:I52"/>
    <mergeCell ref="H53:I53"/>
    <mergeCell ref="H54:I54"/>
    <mergeCell ref="A85:B85"/>
    <mergeCell ref="H57:I57"/>
    <mergeCell ref="A87:B87"/>
    <mergeCell ref="H55:I55"/>
    <mergeCell ref="B41:C41"/>
    <mergeCell ref="D60:F60"/>
    <mergeCell ref="D64:E64"/>
    <mergeCell ref="G79:I79"/>
    <mergeCell ref="E41:F41"/>
    <mergeCell ref="B129:E129"/>
    <mergeCell ref="A80:B80"/>
    <mergeCell ref="A81:B81"/>
    <mergeCell ref="A82:B82"/>
    <mergeCell ref="A83:B83"/>
    <mergeCell ref="A84:B84"/>
    <mergeCell ref="G122:M122"/>
    <mergeCell ref="G123:M123"/>
    <mergeCell ref="A99:B99"/>
    <mergeCell ref="A101:B101"/>
    <mergeCell ref="A94:B94"/>
    <mergeCell ref="F128:N128"/>
    <mergeCell ref="A98:B98"/>
    <mergeCell ref="F129:N129"/>
    <mergeCell ref="A100:B100"/>
    <mergeCell ref="J93:L93"/>
    <mergeCell ref="J94:L94"/>
    <mergeCell ref="J95:L95"/>
    <mergeCell ref="J96:L96"/>
    <mergeCell ref="J97:L97"/>
    <mergeCell ref="J98:L98"/>
  </mergeCells>
  <conditionalFormatting sqref="J112:K118">
    <cfRule type="iconSet" priority="4">
      <iconSet iconSet="3Symbols" showValue="0">
        <cfvo type="percent" val="0"/>
        <cfvo type="num" val="0" gte="0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4" orientation="portrait" horizontalDpi="4294967293" r:id="rId1"/>
  <headerFooter>
    <oddFooter>&amp;RPROPOSTA COMERCIAL
&amp;P de &amp;N</oddFooter>
  </headerFooter>
  <rowBreaks count="3" manualBreakCount="3">
    <brk id="106" max="16383" man="1"/>
    <brk id="167" max="16383" man="1"/>
    <brk id="250" max="1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269DC378-524E-4D3F-8007-9BB056130F9D}">
            <xm:f>CONSISTÊNCIA!$E$34=TRUE</xm:f>
            <x14:dxf>
              <font>
                <color theme="0"/>
              </font>
            </x14:dxf>
          </x14:cfRule>
          <xm:sqref>A247:O247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R34"/>
  <sheetViews>
    <sheetView workbookViewId="0"/>
  </sheetViews>
  <sheetFormatPr defaultRowHeight="12.75" x14ac:dyDescent="0.2"/>
  <cols>
    <col min="1" max="1" width="13.28515625" bestFit="1" customWidth="1"/>
    <col min="4" max="4" width="13.140625" bestFit="1" customWidth="1"/>
    <col min="5" max="5" width="14.85546875" bestFit="1" customWidth="1"/>
    <col min="7" max="7" width="13.28515625" bestFit="1" customWidth="1"/>
    <col min="17" max="17" width="11.5703125" style="125" customWidth="1"/>
    <col min="18" max="18" width="12.85546875" style="125" customWidth="1"/>
  </cols>
  <sheetData>
    <row r="1" spans="1:7" x14ac:dyDescent="0.2">
      <c r="A1" t="s">
        <v>107</v>
      </c>
    </row>
    <row r="4" spans="1:7" x14ac:dyDescent="0.2">
      <c r="A4" t="s">
        <v>109</v>
      </c>
    </row>
    <row r="5" spans="1:7" x14ac:dyDescent="0.2">
      <c r="A5">
        <f>IF('PROPOSTA MODELO'!C24&lt;&gt;0,1,0)</f>
        <v>0</v>
      </c>
      <c r="B5">
        <f>IF('PROPOSTA MODELO'!B26&lt;&gt;0,1,0)</f>
        <v>0</v>
      </c>
      <c r="C5">
        <f>IF('PROPOSTA MODELO'!B28&lt;&gt;0,1,0)</f>
        <v>0</v>
      </c>
      <c r="D5" s="52" t="b">
        <f>AND(A5,B5,C5)</f>
        <v>0</v>
      </c>
    </row>
    <row r="7" spans="1:7" x14ac:dyDescent="0.2">
      <c r="A7" t="s">
        <v>110</v>
      </c>
    </row>
    <row r="8" spans="1:7" x14ac:dyDescent="0.2">
      <c r="A8" t="s">
        <v>111</v>
      </c>
      <c r="B8">
        <f>IF('PROPOSTA MODELO'!C33&lt;&gt;0,1,0)</f>
        <v>0</v>
      </c>
      <c r="C8">
        <f>IF('PROPOSTA MODELO'!G33&lt;&gt;0,1,0)</f>
        <v>0</v>
      </c>
      <c r="D8">
        <f>IF('PROPOSTA MODELO'!M33&lt;&gt;0,1,0)</f>
        <v>0</v>
      </c>
      <c r="E8" t="b">
        <f>AND(B8,C8,D8)</f>
        <v>0</v>
      </c>
    </row>
    <row r="9" spans="1:7" x14ac:dyDescent="0.2">
      <c r="A9" t="s">
        <v>112</v>
      </c>
      <c r="B9">
        <f>IF('PROPOSTA MODELO'!C35&lt;&gt;0,1,0)</f>
        <v>0</v>
      </c>
      <c r="C9">
        <f>IF('PROPOSTA MODELO'!G35&lt;&gt;0,1,0)</f>
        <v>0</v>
      </c>
      <c r="D9">
        <f>IF('PROPOSTA MODELO'!M35&lt;&gt;0,1,0)</f>
        <v>0</v>
      </c>
      <c r="E9" t="b">
        <f>AND(B9,C9,D9)</f>
        <v>0</v>
      </c>
    </row>
    <row r="10" spans="1:7" x14ac:dyDescent="0.2">
      <c r="A10" t="s">
        <v>113</v>
      </c>
      <c r="B10">
        <f>IF('PROPOSTA MODELO'!C37&lt;&gt;0,1,0)</f>
        <v>0</v>
      </c>
      <c r="C10">
        <f>IF('PROPOSTA MODELO'!G37&lt;&gt;0,1,0)</f>
        <v>0</v>
      </c>
      <c r="D10">
        <f>IF('PROPOSTA MODELO'!M37&lt;&gt;0,1,0)</f>
        <v>0</v>
      </c>
      <c r="E10" t="b">
        <f>AND(B10,C10,D10)</f>
        <v>0</v>
      </c>
    </row>
    <row r="12" spans="1:7" x14ac:dyDescent="0.2">
      <c r="A12" t="s">
        <v>114</v>
      </c>
    </row>
    <row r="13" spans="1:7" x14ac:dyDescent="0.2">
      <c r="A13">
        <f>IF('PROPOSTA MODELO'!E39&lt;&gt;0,1,0)</f>
        <v>0</v>
      </c>
      <c r="B13">
        <f>IF('PROPOSTA MODELO'!B41&lt;&gt;0,1,0)</f>
        <v>0</v>
      </c>
      <c r="C13">
        <f>IF('PROPOSTA MODELO'!E41&lt;&gt;0,1,0)</f>
        <v>0</v>
      </c>
      <c r="D13">
        <f>IF('PROPOSTA MODELO'!H41&lt;&gt;0,1,0)</f>
        <v>0</v>
      </c>
      <c r="E13">
        <f>IF('PROPOSTA MODELO'!C43&lt;&gt;0,1,0)</f>
        <v>0</v>
      </c>
      <c r="F13">
        <f>IF('PROPOSTA MODELO'!G43&lt;&gt;0,1,0)</f>
        <v>0</v>
      </c>
      <c r="G13" s="52" t="b">
        <f>AND(A13,B13,C13,D13,E13)</f>
        <v>0</v>
      </c>
    </row>
    <row r="15" spans="1:7" x14ac:dyDescent="0.2">
      <c r="A15" t="s">
        <v>93</v>
      </c>
    </row>
    <row r="17" spans="1:18" ht="26.25" customHeight="1" x14ac:dyDescent="0.2">
      <c r="A17" s="200" t="s">
        <v>24</v>
      </c>
      <c r="B17" s="201"/>
      <c r="C17" s="48">
        <v>1</v>
      </c>
      <c r="D17" s="48">
        <v>2</v>
      </c>
      <c r="E17" s="48">
        <v>3</v>
      </c>
      <c r="F17" s="48">
        <v>4</v>
      </c>
      <c r="G17" s="121"/>
      <c r="H17" s="123"/>
      <c r="I17" s="199" t="s">
        <v>24</v>
      </c>
      <c r="J17" s="199"/>
      <c r="K17" s="48">
        <v>1</v>
      </c>
      <c r="L17" s="48">
        <v>2</v>
      </c>
      <c r="M17" s="48">
        <v>3</v>
      </c>
      <c r="N17" s="48">
        <v>4</v>
      </c>
      <c r="O17" s="51" t="s">
        <v>27</v>
      </c>
      <c r="P17" s="101" t="s">
        <v>1204</v>
      </c>
      <c r="Q17" s="126" t="s">
        <v>1205</v>
      </c>
      <c r="R17" s="126" t="s">
        <v>1206</v>
      </c>
    </row>
    <row r="18" spans="1:18" x14ac:dyDescent="0.2">
      <c r="A18" s="196" t="s">
        <v>10</v>
      </c>
      <c r="B18" s="197"/>
      <c r="C18" s="49">
        <f>IF('PROPOSTA MODELO'!C81&lt;&gt;0,1,0)</f>
        <v>0</v>
      </c>
      <c r="D18" s="49">
        <f>IF('PROPOSTA MODELO'!D81&lt;&gt;0,1,0)</f>
        <v>0</v>
      </c>
      <c r="E18" s="49">
        <f>IF('PROPOSTA MODELO'!E81&lt;&gt;0,1,0)</f>
        <v>0</v>
      </c>
      <c r="F18" s="49">
        <f>IF('PROPOSTA MODELO'!F81&lt;&gt;0,1,0)</f>
        <v>0</v>
      </c>
      <c r="G18" s="122"/>
      <c r="H18" s="124"/>
      <c r="I18" s="198" t="s">
        <v>10</v>
      </c>
      <c r="J18" s="198"/>
      <c r="K18" s="50">
        <f>IF('PROPOSTA MODELO'!C94&lt;&gt;0,1,0)</f>
        <v>0</v>
      </c>
      <c r="L18" s="50">
        <f>IF('PROPOSTA MODELO'!D94&lt;&gt;0,1,0)</f>
        <v>0</v>
      </c>
      <c r="M18" s="50">
        <f>IF('PROPOSTA MODELO'!E94&lt;&gt;0,1,0)</f>
        <v>0</v>
      </c>
      <c r="N18" s="50">
        <f>IF('PROPOSTA MODELO'!F94&lt;&gt;0,1,0)</f>
        <v>0</v>
      </c>
      <c r="O18" s="50">
        <f>IF('PROPOSTA MODELO'!G94&lt;&gt;0,1,0)</f>
        <v>0</v>
      </c>
      <c r="P18" s="50">
        <f>IF('PROPOSTA MODELO'!H94&lt;&gt;0,1,0)</f>
        <v>0</v>
      </c>
      <c r="Q18" s="50">
        <f>IF('PROPOSTA MODELO'!I94&lt;&gt;0,1,0)</f>
        <v>0</v>
      </c>
      <c r="R18" s="50">
        <f>IF('PROPOSTA MODELO'!J94&lt;&gt;0,1,0)</f>
        <v>0</v>
      </c>
    </row>
    <row r="19" spans="1:18" x14ac:dyDescent="0.2">
      <c r="A19" s="196" t="s">
        <v>11</v>
      </c>
      <c r="B19" s="197"/>
      <c r="C19" s="49">
        <f>IF('PROPOSTA MODELO'!C82&lt;&gt;0,1,0)</f>
        <v>0</v>
      </c>
      <c r="D19" s="49">
        <f>IF('PROPOSTA MODELO'!D82&lt;&gt;0,1,0)</f>
        <v>0</v>
      </c>
      <c r="E19" s="49">
        <f>IF('PROPOSTA MODELO'!E82&lt;&gt;0,1,0)</f>
        <v>0</v>
      </c>
      <c r="F19" s="49">
        <f>IF('PROPOSTA MODELO'!F82&lt;&gt;0,1,0)</f>
        <v>0</v>
      </c>
      <c r="G19" s="122"/>
      <c r="H19" s="124"/>
      <c r="I19" s="198" t="s">
        <v>11</v>
      </c>
      <c r="J19" s="198"/>
      <c r="K19" s="50">
        <f>IF('PROPOSTA MODELO'!C95&lt;&gt;0,1,0)</f>
        <v>0</v>
      </c>
      <c r="L19" s="50">
        <f>IF('PROPOSTA MODELO'!D95&lt;&gt;0,1,0)</f>
        <v>0</v>
      </c>
      <c r="M19" s="50">
        <f>IF('PROPOSTA MODELO'!E95&lt;&gt;0,1,0)</f>
        <v>0</v>
      </c>
      <c r="N19" s="50">
        <f>IF('PROPOSTA MODELO'!F95&lt;&gt;0,1,0)</f>
        <v>0</v>
      </c>
      <c r="O19" s="50">
        <f>IF('PROPOSTA MODELO'!G95&lt;&gt;0,1,0)</f>
        <v>0</v>
      </c>
      <c r="P19" s="50">
        <f>IF('PROPOSTA MODELO'!H95&lt;&gt;0,1,0)</f>
        <v>0</v>
      </c>
      <c r="Q19" s="50">
        <f>IF('PROPOSTA MODELO'!I95&lt;&gt;0,1,0)</f>
        <v>0</v>
      </c>
      <c r="R19" s="50">
        <f>IF('PROPOSTA MODELO'!J95&lt;&gt;0,1,0)</f>
        <v>0</v>
      </c>
    </row>
    <row r="20" spans="1:18" x14ac:dyDescent="0.2">
      <c r="A20" s="196" t="s">
        <v>12</v>
      </c>
      <c r="B20" s="197"/>
      <c r="C20" s="49">
        <f>IF('PROPOSTA MODELO'!C83&lt;&gt;0,1,0)</f>
        <v>0</v>
      </c>
      <c r="D20" s="49">
        <f>IF('PROPOSTA MODELO'!D83&lt;&gt;0,1,0)</f>
        <v>0</v>
      </c>
      <c r="E20" s="49">
        <f>IF('PROPOSTA MODELO'!E83&lt;&gt;0,1,0)</f>
        <v>0</v>
      </c>
      <c r="F20" s="49">
        <f>IF('PROPOSTA MODELO'!F83&lt;&gt;0,1,0)</f>
        <v>0</v>
      </c>
      <c r="G20" s="122"/>
      <c r="H20" s="124"/>
      <c r="I20" s="198" t="s">
        <v>12</v>
      </c>
      <c r="J20" s="198"/>
      <c r="K20" s="50">
        <f>IF('PROPOSTA MODELO'!C96&lt;&gt;0,1,0)</f>
        <v>0</v>
      </c>
      <c r="L20" s="50">
        <f>IF('PROPOSTA MODELO'!D96&lt;&gt;0,1,0)</f>
        <v>0</v>
      </c>
      <c r="M20" s="50">
        <f>IF('PROPOSTA MODELO'!E96&lt;&gt;0,1,0)</f>
        <v>0</v>
      </c>
      <c r="N20" s="50">
        <f>IF('PROPOSTA MODELO'!F96&lt;&gt;0,1,0)</f>
        <v>0</v>
      </c>
      <c r="O20" s="50">
        <f>IF('PROPOSTA MODELO'!G96&lt;&gt;0,1,0)</f>
        <v>0</v>
      </c>
      <c r="P20" s="50">
        <f>IF('PROPOSTA MODELO'!H96&lt;&gt;0,1,0)</f>
        <v>0</v>
      </c>
      <c r="Q20" s="50">
        <f>IF('PROPOSTA MODELO'!I96&lt;&gt;0,1,0)</f>
        <v>0</v>
      </c>
      <c r="R20" s="50">
        <f>IF('PROPOSTA MODELO'!J96&lt;&gt;0,1,0)</f>
        <v>0</v>
      </c>
    </row>
    <row r="21" spans="1:18" x14ac:dyDescent="0.2">
      <c r="A21" s="196" t="s">
        <v>13</v>
      </c>
      <c r="B21" s="197"/>
      <c r="C21" s="49">
        <f>IF('PROPOSTA MODELO'!C84&lt;&gt;0,1,0)</f>
        <v>0</v>
      </c>
      <c r="D21" s="49">
        <f>IF('PROPOSTA MODELO'!D84&lt;&gt;0,1,0)</f>
        <v>0</v>
      </c>
      <c r="E21" s="49">
        <f>IF('PROPOSTA MODELO'!E84&lt;&gt;0,1,0)</f>
        <v>0</v>
      </c>
      <c r="F21" s="49">
        <f>IF('PROPOSTA MODELO'!F84&lt;&gt;0,1,0)</f>
        <v>0</v>
      </c>
      <c r="G21" s="122"/>
      <c r="H21" s="124"/>
      <c r="I21" s="198" t="s">
        <v>13</v>
      </c>
      <c r="J21" s="198"/>
      <c r="K21" s="50">
        <f>IF('PROPOSTA MODELO'!C97&lt;&gt;0,1,0)</f>
        <v>0</v>
      </c>
      <c r="L21" s="50">
        <f>IF('PROPOSTA MODELO'!D97&lt;&gt;0,1,0)</f>
        <v>0</v>
      </c>
      <c r="M21" s="50">
        <f>IF('PROPOSTA MODELO'!E97&lt;&gt;0,1,0)</f>
        <v>0</v>
      </c>
      <c r="N21" s="50">
        <f>IF('PROPOSTA MODELO'!F97&lt;&gt;0,1,0)</f>
        <v>0</v>
      </c>
      <c r="O21" s="50">
        <f>IF('PROPOSTA MODELO'!G97&lt;&gt;0,1,0)</f>
        <v>0</v>
      </c>
      <c r="P21" s="50">
        <f>IF('PROPOSTA MODELO'!H97&lt;&gt;0,1,0)</f>
        <v>0</v>
      </c>
      <c r="Q21" s="50">
        <f>IF('PROPOSTA MODELO'!I97&lt;&gt;0,1,0)</f>
        <v>0</v>
      </c>
      <c r="R21" s="50">
        <f>IF('PROPOSTA MODELO'!J97&lt;&gt;0,1,0)</f>
        <v>0</v>
      </c>
    </row>
    <row r="22" spans="1:18" x14ac:dyDescent="0.2">
      <c r="A22" s="196" t="s">
        <v>14</v>
      </c>
      <c r="B22" s="197"/>
      <c r="C22" s="49">
        <f>IF('PROPOSTA MODELO'!C85&lt;&gt;0,1,0)</f>
        <v>0</v>
      </c>
      <c r="D22" s="49">
        <f>IF('PROPOSTA MODELO'!D85&lt;&gt;0,1,0)</f>
        <v>0</v>
      </c>
      <c r="E22" s="49">
        <f>IF('PROPOSTA MODELO'!E85&lt;&gt;0,1,0)</f>
        <v>0</v>
      </c>
      <c r="F22" s="49">
        <f>IF('PROPOSTA MODELO'!F85&lt;&gt;0,1,0)</f>
        <v>0</v>
      </c>
      <c r="G22" s="122"/>
      <c r="H22" s="124"/>
      <c r="I22" s="198" t="s">
        <v>14</v>
      </c>
      <c r="J22" s="198"/>
      <c r="K22" s="50">
        <f>IF('PROPOSTA MODELO'!C98&lt;&gt;0,1,0)</f>
        <v>0</v>
      </c>
      <c r="L22" s="50">
        <f>IF('PROPOSTA MODELO'!D98&lt;&gt;0,1,0)</f>
        <v>0</v>
      </c>
      <c r="M22" s="50">
        <f>IF('PROPOSTA MODELO'!E98&lt;&gt;0,1,0)</f>
        <v>0</v>
      </c>
      <c r="N22" s="50">
        <f>IF('PROPOSTA MODELO'!F98&lt;&gt;0,1,0)</f>
        <v>0</v>
      </c>
      <c r="O22" s="50">
        <f>IF('PROPOSTA MODELO'!G98&lt;&gt;0,1,0)</f>
        <v>0</v>
      </c>
      <c r="P22" s="50">
        <f>IF('PROPOSTA MODELO'!H98&lt;&gt;0,1,0)</f>
        <v>0</v>
      </c>
      <c r="Q22" s="50">
        <f>IF('PROPOSTA MODELO'!I98&lt;&gt;0,1,0)</f>
        <v>0</v>
      </c>
      <c r="R22" s="50">
        <f>IF('PROPOSTA MODELO'!J98&lt;&gt;0,1,0)</f>
        <v>0</v>
      </c>
    </row>
    <row r="23" spans="1:18" x14ac:dyDescent="0.2">
      <c r="A23" s="196" t="s">
        <v>15</v>
      </c>
      <c r="B23" s="197"/>
      <c r="C23" s="49">
        <f>IF('PROPOSTA MODELO'!C86&lt;&gt;0,1,0)</f>
        <v>0</v>
      </c>
      <c r="D23" s="49">
        <f>IF('PROPOSTA MODELO'!D86&lt;&gt;0,1,0)</f>
        <v>0</v>
      </c>
      <c r="E23" s="49">
        <f>IF('PROPOSTA MODELO'!E86&lt;&gt;0,1,0)</f>
        <v>0</v>
      </c>
      <c r="F23" s="49">
        <f>IF('PROPOSTA MODELO'!F86&lt;&gt;0,1,0)</f>
        <v>0</v>
      </c>
      <c r="G23" s="122"/>
      <c r="H23" s="124"/>
      <c r="I23" s="198" t="s">
        <v>15</v>
      </c>
      <c r="J23" s="198"/>
      <c r="K23" s="50">
        <f>IF('PROPOSTA MODELO'!C99&lt;&gt;0,1,0)</f>
        <v>0</v>
      </c>
      <c r="L23" s="50">
        <f>IF('PROPOSTA MODELO'!D99&lt;&gt;0,1,0)</f>
        <v>0</v>
      </c>
      <c r="M23" s="50">
        <f>IF('PROPOSTA MODELO'!E99&lt;&gt;0,1,0)</f>
        <v>0</v>
      </c>
      <c r="N23" s="50">
        <f>IF('PROPOSTA MODELO'!F99&lt;&gt;0,1,0)</f>
        <v>0</v>
      </c>
      <c r="O23" s="50">
        <f>IF('PROPOSTA MODELO'!G99&lt;&gt;0,1,0)</f>
        <v>0</v>
      </c>
      <c r="P23" s="50">
        <f>IF('PROPOSTA MODELO'!H99&lt;&gt;0,1,0)</f>
        <v>0</v>
      </c>
      <c r="Q23" s="50">
        <f>IF('PROPOSTA MODELO'!I99&lt;&gt;0,1,0)</f>
        <v>0</v>
      </c>
      <c r="R23" s="50">
        <f>IF('PROPOSTA MODELO'!J99&lt;&gt;0,1,0)</f>
        <v>0</v>
      </c>
    </row>
    <row r="24" spans="1:18" x14ac:dyDescent="0.2">
      <c r="A24" s="196" t="s">
        <v>16</v>
      </c>
      <c r="B24" s="197"/>
      <c r="C24" s="49">
        <f>IF('PROPOSTA MODELO'!C87&lt;&gt;0,1,0)</f>
        <v>0</v>
      </c>
      <c r="D24" s="49">
        <f>IF('PROPOSTA MODELO'!D87&lt;&gt;0,1,0)</f>
        <v>0</v>
      </c>
      <c r="E24" s="49">
        <f>IF('PROPOSTA MODELO'!E87&lt;&gt;0,1,0)</f>
        <v>0</v>
      </c>
      <c r="F24" s="49">
        <f>IF('PROPOSTA MODELO'!F87&lt;&gt;0,1,0)</f>
        <v>0</v>
      </c>
      <c r="G24" s="122"/>
      <c r="H24" s="124"/>
      <c r="I24" s="198" t="s">
        <v>16</v>
      </c>
      <c r="J24" s="198"/>
      <c r="K24" s="50">
        <f>IF('PROPOSTA MODELO'!C100&lt;&gt;0,1,0)</f>
        <v>0</v>
      </c>
      <c r="L24" s="50">
        <f>IF('PROPOSTA MODELO'!D100&lt;&gt;0,1,0)</f>
        <v>0</v>
      </c>
      <c r="M24" s="50">
        <f>IF('PROPOSTA MODELO'!E100&lt;&gt;0,1,0)</f>
        <v>0</v>
      </c>
      <c r="N24" s="50">
        <f>IF('PROPOSTA MODELO'!F100&lt;&gt;0,1,0)</f>
        <v>0</v>
      </c>
      <c r="O24" s="50">
        <f>IF('PROPOSTA MODELO'!G100&lt;&gt;0,1,0)</f>
        <v>0</v>
      </c>
      <c r="P24" s="50">
        <f>IF('PROPOSTA MODELO'!H100&lt;&gt;0,1,0)</f>
        <v>0</v>
      </c>
      <c r="Q24" s="50">
        <f>IF('PROPOSTA MODELO'!I100&lt;&gt;0,1,0)</f>
        <v>0</v>
      </c>
      <c r="R24" s="50">
        <f>IF('PROPOSTA MODELO'!J100&lt;&gt;0,1,0)</f>
        <v>0</v>
      </c>
    </row>
    <row r="25" spans="1:18" x14ac:dyDescent="0.2">
      <c r="A25" s="196" t="s">
        <v>1179</v>
      </c>
      <c r="B25" s="197"/>
      <c r="C25" s="49">
        <f>IF('PROPOSTA MODELO'!C88&lt;&gt;0,1,0)</f>
        <v>0</v>
      </c>
      <c r="D25" s="49">
        <f>IF('PROPOSTA MODELO'!D88&lt;&gt;0,1,0)</f>
        <v>0</v>
      </c>
      <c r="E25" s="49">
        <f>IF('PROPOSTA MODELO'!E88&lt;&gt;0,1,0)</f>
        <v>0</v>
      </c>
      <c r="F25" s="49">
        <f>IF('PROPOSTA MODELO'!F88&lt;&gt;0,1,0)</f>
        <v>0</v>
      </c>
      <c r="G25" s="119"/>
      <c r="H25" s="120"/>
      <c r="I25" s="120"/>
      <c r="J25" s="120"/>
      <c r="K25" s="120"/>
      <c r="L25" s="120"/>
    </row>
    <row r="27" spans="1:18" x14ac:dyDescent="0.2">
      <c r="A27" s="52" t="b">
        <f>IF(SUM(C18:F25,K18:R24)&gt;0,TRUE(),FALSE())</f>
        <v>0</v>
      </c>
    </row>
    <row r="29" spans="1:18" x14ac:dyDescent="0.2">
      <c r="A29" t="s">
        <v>108</v>
      </c>
    </row>
    <row r="30" spans="1:18" x14ac:dyDescent="0.2">
      <c r="A30">
        <v>198</v>
      </c>
      <c r="B30">
        <f>IF('PROPOSTA MODELO'!C199&lt;&gt;"",1,0)</f>
        <v>0</v>
      </c>
      <c r="C30">
        <f>IF('PROPOSTA MODELO'!I199&lt;&gt;"",1,0)</f>
        <v>0</v>
      </c>
      <c r="D30">
        <f>IF('PROPOSTA MODELO'!C201&lt;&gt;"",1,0)</f>
        <v>0</v>
      </c>
      <c r="E30">
        <f>IF('PROPOSTA MODELO'!F201&lt;&gt;"",1,0)</f>
        <v>0</v>
      </c>
      <c r="F30">
        <f>IF('PROPOSTA MODELO'!F203&lt;&gt;"",1,0)</f>
        <v>0</v>
      </c>
      <c r="G30" t="b">
        <f>AND(B30,C30,D30,E30,F30)</f>
        <v>0</v>
      </c>
    </row>
    <row r="31" spans="1:18" x14ac:dyDescent="0.2">
      <c r="A31">
        <v>208</v>
      </c>
      <c r="B31">
        <f>IF('PROPOSTA MODELO'!C209&lt;&gt;"",1,0)</f>
        <v>0</v>
      </c>
      <c r="C31">
        <f>IF('PROPOSTA MODELO'!I209&lt;&gt;"",1,0)</f>
        <v>0</v>
      </c>
      <c r="D31">
        <f>IF('PROPOSTA MODELO'!C211&lt;&gt;"",1,0)</f>
        <v>0</v>
      </c>
      <c r="E31">
        <f>IF('PROPOSTA MODELO'!F211&lt;&gt;"",1,0)</f>
        <v>0</v>
      </c>
      <c r="G31" t="b">
        <f>AND(B31,C31,D31,E31)</f>
        <v>0</v>
      </c>
    </row>
    <row r="32" spans="1:18" x14ac:dyDescent="0.2">
      <c r="A32" s="52" t="b">
        <f>OR(G30,G31)</f>
        <v>0</v>
      </c>
    </row>
    <row r="34" spans="5:5" ht="26.25" x14ac:dyDescent="0.4">
      <c r="E34" s="53" t="b">
        <f>AND(D5,G13,A32,A27)</f>
        <v>0</v>
      </c>
    </row>
  </sheetData>
  <mergeCells count="17">
    <mergeCell ref="I19:J19"/>
    <mergeCell ref="I18:J18"/>
    <mergeCell ref="I17:J17"/>
    <mergeCell ref="I20:J20"/>
    <mergeCell ref="A17:B17"/>
    <mergeCell ref="A18:B18"/>
    <mergeCell ref="A19:B19"/>
    <mergeCell ref="A20:B20"/>
    <mergeCell ref="A25:B25"/>
    <mergeCell ref="I24:J24"/>
    <mergeCell ref="I23:J23"/>
    <mergeCell ref="I22:J22"/>
    <mergeCell ref="I21:J21"/>
    <mergeCell ref="A23:B23"/>
    <mergeCell ref="A24:B24"/>
    <mergeCell ref="A21:B21"/>
    <mergeCell ref="A22:B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B645"/>
  <sheetViews>
    <sheetView topLeftCell="A242" workbookViewId="0">
      <selection activeCell="A262" sqref="A262"/>
    </sheetView>
  </sheetViews>
  <sheetFormatPr defaultColWidth="30.42578125" defaultRowHeight="12.75" x14ac:dyDescent="0.2"/>
  <cols>
    <col min="1" max="1" width="30.42578125" style="31"/>
    <col min="2" max="2" width="6" style="32" customWidth="1"/>
    <col min="258" max="258" width="6" customWidth="1"/>
    <col min="514" max="514" width="6" customWidth="1"/>
    <col min="770" max="770" width="6" customWidth="1"/>
    <col min="1026" max="1026" width="6" customWidth="1"/>
    <col min="1282" max="1282" width="6" customWidth="1"/>
    <col min="1538" max="1538" width="6" customWidth="1"/>
    <col min="1794" max="1794" width="6" customWidth="1"/>
    <col min="2050" max="2050" width="6" customWidth="1"/>
    <col min="2306" max="2306" width="6" customWidth="1"/>
    <col min="2562" max="2562" width="6" customWidth="1"/>
    <col min="2818" max="2818" width="6" customWidth="1"/>
    <col min="3074" max="3074" width="6" customWidth="1"/>
    <col min="3330" max="3330" width="6" customWidth="1"/>
    <col min="3586" max="3586" width="6" customWidth="1"/>
    <col min="3842" max="3842" width="6" customWidth="1"/>
    <col min="4098" max="4098" width="6" customWidth="1"/>
    <col min="4354" max="4354" width="6" customWidth="1"/>
    <col min="4610" max="4610" width="6" customWidth="1"/>
    <col min="4866" max="4866" width="6" customWidth="1"/>
    <col min="5122" max="5122" width="6" customWidth="1"/>
    <col min="5378" max="5378" width="6" customWidth="1"/>
    <col min="5634" max="5634" width="6" customWidth="1"/>
    <col min="5890" max="5890" width="6" customWidth="1"/>
    <col min="6146" max="6146" width="6" customWidth="1"/>
    <col min="6402" max="6402" width="6" customWidth="1"/>
    <col min="6658" max="6658" width="6" customWidth="1"/>
    <col min="6914" max="6914" width="6" customWidth="1"/>
    <col min="7170" max="7170" width="6" customWidth="1"/>
    <col min="7426" max="7426" width="6" customWidth="1"/>
    <col min="7682" max="7682" width="6" customWidth="1"/>
    <col min="7938" max="7938" width="6" customWidth="1"/>
    <col min="8194" max="8194" width="6" customWidth="1"/>
    <col min="8450" max="8450" width="6" customWidth="1"/>
    <col min="8706" max="8706" width="6" customWidth="1"/>
    <col min="8962" max="8962" width="6" customWidth="1"/>
    <col min="9218" max="9218" width="6" customWidth="1"/>
    <col min="9474" max="9474" width="6" customWidth="1"/>
    <col min="9730" max="9730" width="6" customWidth="1"/>
    <col min="9986" max="9986" width="6" customWidth="1"/>
    <col min="10242" max="10242" width="6" customWidth="1"/>
    <col min="10498" max="10498" width="6" customWidth="1"/>
    <col min="10754" max="10754" width="6" customWidth="1"/>
    <col min="11010" max="11010" width="6" customWidth="1"/>
    <col min="11266" max="11266" width="6" customWidth="1"/>
    <col min="11522" max="11522" width="6" customWidth="1"/>
    <col min="11778" max="11778" width="6" customWidth="1"/>
    <col min="12034" max="12034" width="6" customWidth="1"/>
    <col min="12290" max="12290" width="6" customWidth="1"/>
    <col min="12546" max="12546" width="6" customWidth="1"/>
    <col min="12802" max="12802" width="6" customWidth="1"/>
    <col min="13058" max="13058" width="6" customWidth="1"/>
    <col min="13314" max="13314" width="6" customWidth="1"/>
    <col min="13570" max="13570" width="6" customWidth="1"/>
    <col min="13826" max="13826" width="6" customWidth="1"/>
    <col min="14082" max="14082" width="6" customWidth="1"/>
    <col min="14338" max="14338" width="6" customWidth="1"/>
    <col min="14594" max="14594" width="6" customWidth="1"/>
    <col min="14850" max="14850" width="6" customWidth="1"/>
    <col min="15106" max="15106" width="6" customWidth="1"/>
    <col min="15362" max="15362" width="6" customWidth="1"/>
    <col min="15618" max="15618" width="6" customWidth="1"/>
    <col min="15874" max="15874" width="6" customWidth="1"/>
    <col min="16130" max="16130" width="6" customWidth="1"/>
  </cols>
  <sheetData>
    <row r="1" spans="1:2" x14ac:dyDescent="0.2">
      <c r="A1" s="64" t="s">
        <v>193</v>
      </c>
      <c r="B1" s="65" t="s">
        <v>194</v>
      </c>
    </row>
    <row r="2" spans="1:2" x14ac:dyDescent="0.2">
      <c r="A2" s="31" t="s">
        <v>195</v>
      </c>
      <c r="B2" s="32" t="s">
        <v>196</v>
      </c>
    </row>
    <row r="3" spans="1:2" x14ac:dyDescent="0.2">
      <c r="A3" s="31" t="s">
        <v>197</v>
      </c>
      <c r="B3" s="32" t="s">
        <v>198</v>
      </c>
    </row>
    <row r="4" spans="1:2" x14ac:dyDescent="0.2">
      <c r="A4" s="31" t="s">
        <v>40</v>
      </c>
      <c r="B4" s="32" t="s">
        <v>56</v>
      </c>
    </row>
    <row r="5" spans="1:2" x14ac:dyDescent="0.2">
      <c r="A5" s="31" t="s">
        <v>199</v>
      </c>
      <c r="B5" s="32" t="s">
        <v>200</v>
      </c>
    </row>
    <row r="6" spans="1:2" x14ac:dyDescent="0.2">
      <c r="A6" s="31" t="s">
        <v>201</v>
      </c>
      <c r="B6" s="32" t="s">
        <v>202</v>
      </c>
    </row>
    <row r="7" spans="1:2" x14ac:dyDescent="0.2">
      <c r="A7" s="31" t="s">
        <v>203</v>
      </c>
      <c r="B7" s="32" t="s">
        <v>204</v>
      </c>
    </row>
    <row r="8" spans="1:2" x14ac:dyDescent="0.2">
      <c r="A8" s="31" t="s">
        <v>205</v>
      </c>
      <c r="B8" s="32" t="s">
        <v>206</v>
      </c>
    </row>
    <row r="9" spans="1:2" x14ac:dyDescent="0.2">
      <c r="A9" s="31" t="s">
        <v>207</v>
      </c>
      <c r="B9" s="32" t="s">
        <v>208</v>
      </c>
    </row>
    <row r="10" spans="1:2" x14ac:dyDescent="0.2">
      <c r="A10" s="31" t="s">
        <v>209</v>
      </c>
      <c r="B10" s="32" t="s">
        <v>210</v>
      </c>
    </row>
    <row r="11" spans="1:2" x14ac:dyDescent="0.2">
      <c r="A11" s="31" t="s">
        <v>211</v>
      </c>
      <c r="B11" s="32" t="s">
        <v>212</v>
      </c>
    </row>
    <row r="12" spans="1:2" x14ac:dyDescent="0.2">
      <c r="A12" s="31" t="s">
        <v>213</v>
      </c>
      <c r="B12" s="32" t="s">
        <v>214</v>
      </c>
    </row>
    <row r="13" spans="1:2" x14ac:dyDescent="0.2">
      <c r="A13" s="31" t="s">
        <v>215</v>
      </c>
      <c r="B13" s="32" t="s">
        <v>161</v>
      </c>
    </row>
    <row r="14" spans="1:2" x14ac:dyDescent="0.2">
      <c r="A14" s="31" t="s">
        <v>216</v>
      </c>
      <c r="B14" s="32" t="s">
        <v>217</v>
      </c>
    </row>
    <row r="15" spans="1:2" x14ac:dyDescent="0.2">
      <c r="A15" s="31" t="s">
        <v>218</v>
      </c>
      <c r="B15" s="32" t="s">
        <v>219</v>
      </c>
    </row>
    <row r="16" spans="1:2" x14ac:dyDescent="0.2">
      <c r="A16" s="31" t="s">
        <v>220</v>
      </c>
      <c r="B16" s="32" t="s">
        <v>221</v>
      </c>
    </row>
    <row r="17" spans="1:2" x14ac:dyDescent="0.2">
      <c r="A17" s="31" t="s">
        <v>222</v>
      </c>
      <c r="B17" s="32" t="s">
        <v>223</v>
      </c>
    </row>
    <row r="18" spans="1:2" x14ac:dyDescent="0.2">
      <c r="A18" s="31" t="s">
        <v>224</v>
      </c>
      <c r="B18" s="32" t="s">
        <v>225</v>
      </c>
    </row>
    <row r="19" spans="1:2" x14ac:dyDescent="0.2">
      <c r="A19" s="31" t="s">
        <v>226</v>
      </c>
      <c r="B19" s="32" t="s">
        <v>227</v>
      </c>
    </row>
    <row r="20" spans="1:2" x14ac:dyDescent="0.2">
      <c r="A20" s="31" t="s">
        <v>228</v>
      </c>
      <c r="B20" s="32" t="s">
        <v>229</v>
      </c>
    </row>
    <row r="21" spans="1:2" x14ac:dyDescent="0.2">
      <c r="A21" s="31" t="s">
        <v>230</v>
      </c>
      <c r="B21" s="32" t="s">
        <v>231</v>
      </c>
    </row>
    <row r="22" spans="1:2" x14ac:dyDescent="0.2">
      <c r="A22" s="31" t="s">
        <v>232</v>
      </c>
      <c r="B22" s="32" t="s">
        <v>233</v>
      </c>
    </row>
    <row r="23" spans="1:2" x14ac:dyDescent="0.2">
      <c r="A23" s="31" t="s">
        <v>234</v>
      </c>
      <c r="B23" s="32" t="s">
        <v>235</v>
      </c>
    </row>
    <row r="24" spans="1:2" x14ac:dyDescent="0.2">
      <c r="A24" s="31" t="s">
        <v>236</v>
      </c>
      <c r="B24" s="32" t="s">
        <v>237</v>
      </c>
    </row>
    <row r="25" spans="1:2" x14ac:dyDescent="0.2">
      <c r="A25" s="31" t="s">
        <v>238</v>
      </c>
      <c r="B25" s="32" t="s">
        <v>239</v>
      </c>
    </row>
    <row r="26" spans="1:2" x14ac:dyDescent="0.2">
      <c r="A26" s="31" t="s">
        <v>240</v>
      </c>
      <c r="B26" s="32" t="s">
        <v>241</v>
      </c>
    </row>
    <row r="27" spans="1:2" x14ac:dyDescent="0.2">
      <c r="A27" s="31" t="s">
        <v>242</v>
      </c>
      <c r="B27" s="32" t="s">
        <v>243</v>
      </c>
    </row>
    <row r="28" spans="1:2" x14ac:dyDescent="0.2">
      <c r="A28" s="31" t="s">
        <v>244</v>
      </c>
      <c r="B28" s="32" t="s">
        <v>221</v>
      </c>
    </row>
    <row r="29" spans="1:2" x14ac:dyDescent="0.2">
      <c r="A29" s="31" t="s">
        <v>245</v>
      </c>
      <c r="B29" s="32" t="s">
        <v>246</v>
      </c>
    </row>
    <row r="30" spans="1:2" x14ac:dyDescent="0.2">
      <c r="A30" s="31" t="s">
        <v>247</v>
      </c>
      <c r="B30" s="32" t="s">
        <v>248</v>
      </c>
    </row>
    <row r="31" spans="1:2" x14ac:dyDescent="0.2">
      <c r="A31" s="31" t="s">
        <v>249</v>
      </c>
      <c r="B31" s="32" t="s">
        <v>250</v>
      </c>
    </row>
    <row r="32" spans="1:2" x14ac:dyDescent="0.2">
      <c r="A32" s="31" t="s">
        <v>251</v>
      </c>
      <c r="B32" s="32" t="s">
        <v>252</v>
      </c>
    </row>
    <row r="33" spans="1:2" x14ac:dyDescent="0.2">
      <c r="A33" s="31" t="s">
        <v>118</v>
      </c>
      <c r="B33" s="32" t="s">
        <v>119</v>
      </c>
    </row>
    <row r="34" spans="1:2" x14ac:dyDescent="0.2">
      <c r="A34" s="31" t="s">
        <v>253</v>
      </c>
      <c r="B34" s="32" t="s">
        <v>254</v>
      </c>
    </row>
    <row r="35" spans="1:2" x14ac:dyDescent="0.2">
      <c r="A35" s="31" t="s">
        <v>255</v>
      </c>
      <c r="B35" s="32" t="s">
        <v>256</v>
      </c>
    </row>
    <row r="36" spans="1:2" x14ac:dyDescent="0.2">
      <c r="A36" s="31" t="s">
        <v>257</v>
      </c>
      <c r="B36" s="32" t="s">
        <v>258</v>
      </c>
    </row>
    <row r="37" spans="1:2" x14ac:dyDescent="0.2">
      <c r="A37" s="31" t="s">
        <v>259</v>
      </c>
      <c r="B37" s="32" t="s">
        <v>260</v>
      </c>
    </row>
    <row r="38" spans="1:2" x14ac:dyDescent="0.2">
      <c r="A38" s="31" t="s">
        <v>261</v>
      </c>
      <c r="B38" s="32" t="s">
        <v>262</v>
      </c>
    </row>
    <row r="39" spans="1:2" x14ac:dyDescent="0.2">
      <c r="A39" s="31" t="s">
        <v>263</v>
      </c>
      <c r="B39" s="32" t="s">
        <v>264</v>
      </c>
    </row>
    <row r="40" spans="1:2" x14ac:dyDescent="0.2">
      <c r="A40" s="31" t="s">
        <v>265</v>
      </c>
      <c r="B40" s="32" t="s">
        <v>266</v>
      </c>
    </row>
    <row r="41" spans="1:2" x14ac:dyDescent="0.2">
      <c r="A41" s="31" t="s">
        <v>267</v>
      </c>
      <c r="B41" s="32" t="s">
        <v>268</v>
      </c>
    </row>
    <row r="42" spans="1:2" x14ac:dyDescent="0.2">
      <c r="A42" s="31" t="s">
        <v>269</v>
      </c>
      <c r="B42" s="32" t="s">
        <v>270</v>
      </c>
    </row>
    <row r="43" spans="1:2" x14ac:dyDescent="0.2">
      <c r="A43" s="31" t="s">
        <v>271</v>
      </c>
      <c r="B43" s="32" t="s">
        <v>272</v>
      </c>
    </row>
    <row r="44" spans="1:2" x14ac:dyDescent="0.2">
      <c r="A44" s="31" t="s">
        <v>273</v>
      </c>
      <c r="B44" s="32" t="s">
        <v>274</v>
      </c>
    </row>
    <row r="45" spans="1:2" x14ac:dyDescent="0.2">
      <c r="A45" s="31" t="s">
        <v>275</v>
      </c>
      <c r="B45" s="32" t="s">
        <v>276</v>
      </c>
    </row>
    <row r="46" spans="1:2" x14ac:dyDescent="0.2">
      <c r="A46" s="31" t="s">
        <v>1157</v>
      </c>
      <c r="B46" s="32">
        <v>48</v>
      </c>
    </row>
    <row r="47" spans="1:2" x14ac:dyDescent="0.2">
      <c r="A47" s="31" t="s">
        <v>277</v>
      </c>
      <c r="B47" s="32" t="s">
        <v>278</v>
      </c>
    </row>
    <row r="48" spans="1:2" x14ac:dyDescent="0.2">
      <c r="A48" s="31" t="s">
        <v>133</v>
      </c>
      <c r="B48" s="32" t="s">
        <v>134</v>
      </c>
    </row>
    <row r="49" spans="1:2" x14ac:dyDescent="0.2">
      <c r="A49" s="31" t="s">
        <v>279</v>
      </c>
      <c r="B49" s="32" t="s">
        <v>280</v>
      </c>
    </row>
    <row r="50" spans="1:2" x14ac:dyDescent="0.2">
      <c r="A50" s="31" t="s">
        <v>281</v>
      </c>
      <c r="B50" s="32" t="s">
        <v>196</v>
      </c>
    </row>
    <row r="51" spans="1:2" x14ac:dyDescent="0.2">
      <c r="A51" s="31" t="s">
        <v>282</v>
      </c>
      <c r="B51" s="32" t="s">
        <v>283</v>
      </c>
    </row>
    <row r="52" spans="1:2" x14ac:dyDescent="0.2">
      <c r="A52" s="31" t="s">
        <v>284</v>
      </c>
      <c r="B52" s="32" t="s">
        <v>149</v>
      </c>
    </row>
    <row r="53" spans="1:2" x14ac:dyDescent="0.2">
      <c r="A53" s="31" t="s">
        <v>124</v>
      </c>
      <c r="B53" s="32" t="s">
        <v>125</v>
      </c>
    </row>
    <row r="54" spans="1:2" x14ac:dyDescent="0.2">
      <c r="A54" s="31" t="s">
        <v>285</v>
      </c>
      <c r="B54" s="32" t="s">
        <v>286</v>
      </c>
    </row>
    <row r="55" spans="1:2" x14ac:dyDescent="0.2">
      <c r="A55" s="31" t="s">
        <v>287</v>
      </c>
      <c r="B55" s="32" t="s">
        <v>288</v>
      </c>
    </row>
    <row r="56" spans="1:2" x14ac:dyDescent="0.2">
      <c r="A56" s="31" t="s">
        <v>289</v>
      </c>
      <c r="B56" s="32" t="s">
        <v>290</v>
      </c>
    </row>
    <row r="57" spans="1:2" x14ac:dyDescent="0.2">
      <c r="A57" s="31" t="s">
        <v>291</v>
      </c>
      <c r="B57" s="32" t="s">
        <v>292</v>
      </c>
    </row>
    <row r="58" spans="1:2" x14ac:dyDescent="0.2">
      <c r="A58" s="31" t="s">
        <v>293</v>
      </c>
      <c r="B58" s="32" t="s">
        <v>294</v>
      </c>
    </row>
    <row r="59" spans="1:2" x14ac:dyDescent="0.2">
      <c r="A59" s="31" t="s">
        <v>295</v>
      </c>
      <c r="B59" s="32" t="s">
        <v>296</v>
      </c>
    </row>
    <row r="60" spans="1:2" x14ac:dyDescent="0.2">
      <c r="A60" s="31" t="s">
        <v>297</v>
      </c>
      <c r="B60" s="32" t="s">
        <v>298</v>
      </c>
    </row>
    <row r="61" spans="1:2" x14ac:dyDescent="0.2">
      <c r="A61" s="31" t="s">
        <v>126</v>
      </c>
      <c r="B61" s="32" t="s">
        <v>127</v>
      </c>
    </row>
    <row r="62" spans="1:2" x14ac:dyDescent="0.2">
      <c r="A62" s="31" t="s">
        <v>299</v>
      </c>
      <c r="B62" s="32" t="s">
        <v>300</v>
      </c>
    </row>
    <row r="63" spans="1:2" x14ac:dyDescent="0.2">
      <c r="A63" s="31" t="s">
        <v>301</v>
      </c>
      <c r="B63" s="32" t="s">
        <v>302</v>
      </c>
    </row>
    <row r="64" spans="1:2" x14ac:dyDescent="0.2">
      <c r="A64" s="31" t="s">
        <v>303</v>
      </c>
      <c r="B64" s="32" t="s">
        <v>304</v>
      </c>
    </row>
    <row r="65" spans="1:2" x14ac:dyDescent="0.2">
      <c r="A65" s="31" t="s">
        <v>305</v>
      </c>
      <c r="B65" s="32" t="s">
        <v>306</v>
      </c>
    </row>
    <row r="66" spans="1:2" x14ac:dyDescent="0.2">
      <c r="A66" s="31" t="s">
        <v>46</v>
      </c>
      <c r="B66" s="32" t="s">
        <v>62</v>
      </c>
    </row>
    <row r="67" spans="1:2" x14ac:dyDescent="0.2">
      <c r="A67" s="31" t="s">
        <v>136</v>
      </c>
      <c r="B67" s="32" t="s">
        <v>137</v>
      </c>
    </row>
    <row r="68" spans="1:2" x14ac:dyDescent="0.2">
      <c r="A68" s="31" t="s">
        <v>307</v>
      </c>
      <c r="B68" s="32" t="s">
        <v>308</v>
      </c>
    </row>
    <row r="69" spans="1:2" x14ac:dyDescent="0.2">
      <c r="A69" s="31" t="s">
        <v>123</v>
      </c>
      <c r="B69" s="32" t="s">
        <v>302</v>
      </c>
    </row>
    <row r="70" spans="1:2" x14ac:dyDescent="0.2">
      <c r="A70" s="31" t="s">
        <v>309</v>
      </c>
      <c r="B70" s="32" t="s">
        <v>310</v>
      </c>
    </row>
    <row r="71" spans="1:2" x14ac:dyDescent="0.2">
      <c r="A71" s="31" t="s">
        <v>311</v>
      </c>
      <c r="B71" s="32" t="s">
        <v>312</v>
      </c>
    </row>
    <row r="72" spans="1:2" x14ac:dyDescent="0.2">
      <c r="A72" s="31" t="s">
        <v>313</v>
      </c>
      <c r="B72" s="32" t="s">
        <v>314</v>
      </c>
    </row>
    <row r="73" spans="1:2" x14ac:dyDescent="0.2">
      <c r="A73" s="31" t="s">
        <v>315</v>
      </c>
      <c r="B73" s="32" t="s">
        <v>316</v>
      </c>
    </row>
    <row r="74" spans="1:2" x14ac:dyDescent="0.2">
      <c r="A74" s="31" t="s">
        <v>317</v>
      </c>
      <c r="B74" s="32" t="s">
        <v>318</v>
      </c>
    </row>
    <row r="75" spans="1:2" x14ac:dyDescent="0.2">
      <c r="A75" s="31" t="s">
        <v>319</v>
      </c>
      <c r="B75" s="32" t="s">
        <v>320</v>
      </c>
    </row>
    <row r="76" spans="1:2" x14ac:dyDescent="0.2">
      <c r="A76" s="31" t="s">
        <v>321</v>
      </c>
      <c r="B76" s="32" t="s">
        <v>322</v>
      </c>
    </row>
    <row r="77" spans="1:2" x14ac:dyDescent="0.2">
      <c r="A77" s="31" t="s">
        <v>323</v>
      </c>
      <c r="B77" s="32" t="s">
        <v>292</v>
      </c>
    </row>
    <row r="78" spans="1:2" x14ac:dyDescent="0.2">
      <c r="A78" s="31" t="s">
        <v>324</v>
      </c>
      <c r="B78" s="32" t="s">
        <v>131</v>
      </c>
    </row>
    <row r="79" spans="1:2" x14ac:dyDescent="0.2">
      <c r="A79" s="31" t="s">
        <v>325</v>
      </c>
      <c r="B79" s="32" t="s">
        <v>326</v>
      </c>
    </row>
    <row r="80" spans="1:2" x14ac:dyDescent="0.2">
      <c r="A80" s="31" t="s">
        <v>327</v>
      </c>
      <c r="B80" s="32" t="s">
        <v>254</v>
      </c>
    </row>
    <row r="81" spans="1:2" x14ac:dyDescent="0.2">
      <c r="A81" s="31" t="s">
        <v>328</v>
      </c>
      <c r="B81" s="32" t="s">
        <v>219</v>
      </c>
    </row>
    <row r="82" spans="1:2" x14ac:dyDescent="0.2">
      <c r="A82" s="31" t="s">
        <v>329</v>
      </c>
      <c r="B82" s="32" t="s">
        <v>306</v>
      </c>
    </row>
    <row r="83" spans="1:2" x14ac:dyDescent="0.2">
      <c r="A83" s="31" t="s">
        <v>330</v>
      </c>
      <c r="B83" s="32" t="s">
        <v>331</v>
      </c>
    </row>
    <row r="84" spans="1:2" x14ac:dyDescent="0.2">
      <c r="A84" s="31" t="s">
        <v>332</v>
      </c>
      <c r="B84" s="32" t="s">
        <v>333</v>
      </c>
    </row>
    <row r="85" spans="1:2" x14ac:dyDescent="0.2">
      <c r="A85" s="31" t="s">
        <v>334</v>
      </c>
      <c r="B85" s="32" t="s">
        <v>335</v>
      </c>
    </row>
    <row r="86" spans="1:2" x14ac:dyDescent="0.2">
      <c r="A86" s="31" t="s">
        <v>336</v>
      </c>
      <c r="B86" s="32" t="s">
        <v>337</v>
      </c>
    </row>
    <row r="87" spans="1:2" x14ac:dyDescent="0.2">
      <c r="A87" s="31" t="s">
        <v>338</v>
      </c>
      <c r="B87" s="32" t="s">
        <v>339</v>
      </c>
    </row>
    <row r="88" spans="1:2" x14ac:dyDescent="0.2">
      <c r="A88" s="31" t="s">
        <v>340</v>
      </c>
      <c r="B88" s="32" t="s">
        <v>341</v>
      </c>
    </row>
    <row r="89" spans="1:2" x14ac:dyDescent="0.2">
      <c r="A89" s="31" t="s">
        <v>342</v>
      </c>
      <c r="B89" s="32" t="s">
        <v>343</v>
      </c>
    </row>
    <row r="90" spans="1:2" x14ac:dyDescent="0.2">
      <c r="A90" s="31" t="s">
        <v>344</v>
      </c>
      <c r="B90" s="32" t="s">
        <v>345</v>
      </c>
    </row>
    <row r="91" spans="1:2" x14ac:dyDescent="0.2">
      <c r="A91" s="31" t="s">
        <v>346</v>
      </c>
      <c r="B91" s="32" t="s">
        <v>347</v>
      </c>
    </row>
    <row r="92" spans="1:2" x14ac:dyDescent="0.2">
      <c r="A92" s="31" t="s">
        <v>348</v>
      </c>
      <c r="B92" s="32" t="s">
        <v>349</v>
      </c>
    </row>
    <row r="93" spans="1:2" x14ac:dyDescent="0.2">
      <c r="A93" s="31" t="s">
        <v>350</v>
      </c>
      <c r="B93" s="32" t="s">
        <v>351</v>
      </c>
    </row>
    <row r="94" spans="1:2" x14ac:dyDescent="0.2">
      <c r="A94" s="31" t="s">
        <v>352</v>
      </c>
      <c r="B94" s="32" t="s">
        <v>353</v>
      </c>
    </row>
    <row r="95" spans="1:2" x14ac:dyDescent="0.2">
      <c r="A95" s="31" t="s">
        <v>354</v>
      </c>
      <c r="B95" s="32" t="s">
        <v>355</v>
      </c>
    </row>
    <row r="96" spans="1:2" x14ac:dyDescent="0.2">
      <c r="A96" s="31" t="s">
        <v>356</v>
      </c>
      <c r="B96" s="32" t="s">
        <v>357</v>
      </c>
    </row>
    <row r="97" spans="1:2" x14ac:dyDescent="0.2">
      <c r="A97" s="31" t="s">
        <v>358</v>
      </c>
      <c r="B97" s="32" t="s">
        <v>359</v>
      </c>
    </row>
    <row r="98" spans="1:2" x14ac:dyDescent="0.2">
      <c r="A98" s="31" t="s">
        <v>360</v>
      </c>
      <c r="B98" s="32" t="s">
        <v>361</v>
      </c>
    </row>
    <row r="99" spans="1:2" x14ac:dyDescent="0.2">
      <c r="A99" s="31" t="s">
        <v>362</v>
      </c>
      <c r="B99" s="32" t="s">
        <v>363</v>
      </c>
    </row>
    <row r="100" spans="1:2" x14ac:dyDescent="0.2">
      <c r="A100" s="31" t="s">
        <v>364</v>
      </c>
      <c r="B100" s="32" t="s">
        <v>365</v>
      </c>
    </row>
    <row r="101" spans="1:2" x14ac:dyDescent="0.2">
      <c r="A101" s="31" t="s">
        <v>366</v>
      </c>
      <c r="B101" s="32" t="s">
        <v>367</v>
      </c>
    </row>
    <row r="102" spans="1:2" x14ac:dyDescent="0.2">
      <c r="A102" s="31" t="s">
        <v>368</v>
      </c>
      <c r="B102" s="32" t="s">
        <v>369</v>
      </c>
    </row>
    <row r="103" spans="1:2" x14ac:dyDescent="0.2">
      <c r="A103" s="31" t="s">
        <v>370</v>
      </c>
      <c r="B103" s="32" t="s">
        <v>371</v>
      </c>
    </row>
    <row r="104" spans="1:2" x14ac:dyDescent="0.2">
      <c r="A104" s="31" t="s">
        <v>372</v>
      </c>
      <c r="B104" s="32" t="s">
        <v>278</v>
      </c>
    </row>
    <row r="105" spans="1:2" x14ac:dyDescent="0.2">
      <c r="A105" s="31" t="s">
        <v>373</v>
      </c>
      <c r="B105" s="32" t="s">
        <v>374</v>
      </c>
    </row>
    <row r="106" spans="1:2" x14ac:dyDescent="0.2">
      <c r="A106" s="31" t="s">
        <v>375</v>
      </c>
      <c r="B106" s="32" t="s">
        <v>243</v>
      </c>
    </row>
    <row r="107" spans="1:2" x14ac:dyDescent="0.2">
      <c r="A107" s="31" t="s">
        <v>376</v>
      </c>
      <c r="B107" s="32" t="s">
        <v>377</v>
      </c>
    </row>
    <row r="108" spans="1:2" x14ac:dyDescent="0.2">
      <c r="A108" s="31" t="s">
        <v>378</v>
      </c>
      <c r="B108" s="32" t="s">
        <v>379</v>
      </c>
    </row>
    <row r="109" spans="1:2" x14ac:dyDescent="0.2">
      <c r="A109" s="31" t="s">
        <v>380</v>
      </c>
      <c r="B109" s="32" t="s">
        <v>381</v>
      </c>
    </row>
    <row r="110" spans="1:2" x14ac:dyDescent="0.2">
      <c r="A110" s="31" t="s">
        <v>39</v>
      </c>
      <c r="B110" s="32" t="s">
        <v>382</v>
      </c>
    </row>
    <row r="111" spans="1:2" x14ac:dyDescent="0.2">
      <c r="A111" s="31" t="s">
        <v>383</v>
      </c>
      <c r="B111" s="32" t="s">
        <v>384</v>
      </c>
    </row>
    <row r="112" spans="1:2" x14ac:dyDescent="0.2">
      <c r="A112" s="31" t="s">
        <v>385</v>
      </c>
      <c r="B112" s="32" t="s">
        <v>386</v>
      </c>
    </row>
    <row r="113" spans="1:2" x14ac:dyDescent="0.2">
      <c r="A113" s="31" t="s">
        <v>387</v>
      </c>
      <c r="B113" s="32" t="s">
        <v>388</v>
      </c>
    </row>
    <row r="114" spans="1:2" x14ac:dyDescent="0.2">
      <c r="A114" s="31" t="s">
        <v>389</v>
      </c>
      <c r="B114" s="32" t="s">
        <v>160</v>
      </c>
    </row>
    <row r="115" spans="1:2" x14ac:dyDescent="0.2">
      <c r="A115" s="31" t="s">
        <v>390</v>
      </c>
      <c r="B115" s="32" t="s">
        <v>391</v>
      </c>
    </row>
    <row r="116" spans="1:2" x14ac:dyDescent="0.2">
      <c r="A116" s="31" t="s">
        <v>392</v>
      </c>
      <c r="B116" s="32" t="s">
        <v>393</v>
      </c>
    </row>
    <row r="117" spans="1:2" x14ac:dyDescent="0.2">
      <c r="A117" s="31" t="s">
        <v>394</v>
      </c>
      <c r="B117" s="32" t="s">
        <v>395</v>
      </c>
    </row>
    <row r="118" spans="1:2" x14ac:dyDescent="0.2">
      <c r="A118" s="31" t="s">
        <v>396</v>
      </c>
      <c r="B118" s="32" t="s">
        <v>308</v>
      </c>
    </row>
    <row r="119" spans="1:2" x14ac:dyDescent="0.2">
      <c r="A119" s="31" t="s">
        <v>397</v>
      </c>
      <c r="B119" s="32" t="s">
        <v>398</v>
      </c>
    </row>
    <row r="120" spans="1:2" x14ac:dyDescent="0.2">
      <c r="A120" s="31" t="s">
        <v>399</v>
      </c>
      <c r="B120" s="32" t="s">
        <v>400</v>
      </c>
    </row>
    <row r="121" spans="1:2" x14ac:dyDescent="0.2">
      <c r="A121" s="31" t="s">
        <v>401</v>
      </c>
      <c r="B121" s="32" t="s">
        <v>402</v>
      </c>
    </row>
    <row r="122" spans="1:2" x14ac:dyDescent="0.2">
      <c r="A122" s="31" t="s">
        <v>403</v>
      </c>
      <c r="B122" s="32" t="s">
        <v>404</v>
      </c>
    </row>
    <row r="123" spans="1:2" x14ac:dyDescent="0.2">
      <c r="A123" s="31" t="s">
        <v>1160</v>
      </c>
      <c r="B123" s="32" t="s">
        <v>405</v>
      </c>
    </row>
    <row r="124" spans="1:2" x14ac:dyDescent="0.2">
      <c r="A124" s="31" t="s">
        <v>406</v>
      </c>
      <c r="B124" s="32" t="s">
        <v>407</v>
      </c>
    </row>
    <row r="125" spans="1:2" x14ac:dyDescent="0.2">
      <c r="A125" s="31" t="s">
        <v>408</v>
      </c>
      <c r="B125" s="32" t="s">
        <v>243</v>
      </c>
    </row>
    <row r="126" spans="1:2" x14ac:dyDescent="0.2">
      <c r="A126" s="31" t="s">
        <v>409</v>
      </c>
      <c r="B126" s="32" t="s">
        <v>379</v>
      </c>
    </row>
    <row r="127" spans="1:2" x14ac:dyDescent="0.2">
      <c r="A127" s="31" t="s">
        <v>410</v>
      </c>
      <c r="B127" s="32" t="s">
        <v>411</v>
      </c>
    </row>
    <row r="128" spans="1:2" x14ac:dyDescent="0.2">
      <c r="A128" s="31" t="s">
        <v>412</v>
      </c>
      <c r="B128" s="32" t="s">
        <v>413</v>
      </c>
    </row>
    <row r="129" spans="1:2" x14ac:dyDescent="0.2">
      <c r="A129" s="31" t="s">
        <v>414</v>
      </c>
      <c r="B129" s="32" t="s">
        <v>415</v>
      </c>
    </row>
    <row r="130" spans="1:2" x14ac:dyDescent="0.2">
      <c r="A130" s="31" t="s">
        <v>416</v>
      </c>
      <c r="B130" s="32" t="s">
        <v>417</v>
      </c>
    </row>
    <row r="131" spans="1:2" x14ac:dyDescent="0.2">
      <c r="A131" s="31" t="s">
        <v>418</v>
      </c>
      <c r="B131" s="32" t="s">
        <v>419</v>
      </c>
    </row>
    <row r="132" spans="1:2" x14ac:dyDescent="0.2">
      <c r="A132" s="31" t="s">
        <v>420</v>
      </c>
      <c r="B132" s="32" t="s">
        <v>402</v>
      </c>
    </row>
    <row r="133" spans="1:2" x14ac:dyDescent="0.2">
      <c r="A133" s="31" t="s">
        <v>421</v>
      </c>
      <c r="B133" s="32" t="s">
        <v>422</v>
      </c>
    </row>
    <row r="134" spans="1:2" x14ac:dyDescent="0.2">
      <c r="A134" s="31" t="s">
        <v>423</v>
      </c>
      <c r="B134" s="32" t="s">
        <v>424</v>
      </c>
    </row>
    <row r="135" spans="1:2" x14ac:dyDescent="0.2">
      <c r="A135" s="31" t="s">
        <v>425</v>
      </c>
      <c r="B135" s="32" t="s">
        <v>158</v>
      </c>
    </row>
    <row r="136" spans="1:2" x14ac:dyDescent="0.2">
      <c r="A136" s="31" t="s">
        <v>426</v>
      </c>
      <c r="B136" s="32" t="s">
        <v>427</v>
      </c>
    </row>
    <row r="137" spans="1:2" x14ac:dyDescent="0.2">
      <c r="A137" s="31" t="s">
        <v>428</v>
      </c>
      <c r="B137" s="32" t="s">
        <v>429</v>
      </c>
    </row>
    <row r="138" spans="1:2" x14ac:dyDescent="0.2">
      <c r="A138" s="31" t="s">
        <v>430</v>
      </c>
      <c r="B138" s="32" t="s">
        <v>431</v>
      </c>
    </row>
    <row r="139" spans="1:2" x14ac:dyDescent="0.2">
      <c r="A139" s="31" t="s">
        <v>41</v>
      </c>
      <c r="B139" s="32" t="s">
        <v>57</v>
      </c>
    </row>
    <row r="140" spans="1:2" x14ac:dyDescent="0.2">
      <c r="A140" s="31" t="s">
        <v>432</v>
      </c>
      <c r="B140" s="32" t="s">
        <v>433</v>
      </c>
    </row>
    <row r="141" spans="1:2" x14ac:dyDescent="0.2">
      <c r="A141" s="31" t="s">
        <v>434</v>
      </c>
      <c r="B141" s="32" t="s">
        <v>435</v>
      </c>
    </row>
    <row r="142" spans="1:2" x14ac:dyDescent="0.2">
      <c r="A142" s="31" t="s">
        <v>436</v>
      </c>
      <c r="B142" s="32" t="s">
        <v>178</v>
      </c>
    </row>
    <row r="143" spans="1:2" x14ac:dyDescent="0.2">
      <c r="A143" s="31" t="s">
        <v>437</v>
      </c>
      <c r="B143" s="32" t="s">
        <v>438</v>
      </c>
    </row>
    <row r="144" spans="1:2" x14ac:dyDescent="0.2">
      <c r="A144" s="31" t="s">
        <v>439</v>
      </c>
      <c r="B144" s="32" t="s">
        <v>440</v>
      </c>
    </row>
    <row r="145" spans="1:2" x14ac:dyDescent="0.2">
      <c r="A145" s="31" t="s">
        <v>441</v>
      </c>
      <c r="B145" s="32" t="s">
        <v>235</v>
      </c>
    </row>
    <row r="146" spans="1:2" x14ac:dyDescent="0.2">
      <c r="A146" s="31" t="s">
        <v>442</v>
      </c>
      <c r="B146" s="32" t="s">
        <v>443</v>
      </c>
    </row>
    <row r="147" spans="1:2" x14ac:dyDescent="0.2">
      <c r="A147" s="31" t="s">
        <v>47</v>
      </c>
      <c r="B147" s="32" t="s">
        <v>63</v>
      </c>
    </row>
    <row r="148" spans="1:2" x14ac:dyDescent="0.2">
      <c r="A148" s="31" t="s">
        <v>444</v>
      </c>
      <c r="B148" s="32" t="s">
        <v>131</v>
      </c>
    </row>
    <row r="149" spans="1:2" x14ac:dyDescent="0.2">
      <c r="A149" s="31" t="s">
        <v>445</v>
      </c>
      <c r="B149" s="32" t="s">
        <v>134</v>
      </c>
    </row>
    <row r="150" spans="1:2" x14ac:dyDescent="0.2">
      <c r="A150" s="31" t="s">
        <v>446</v>
      </c>
      <c r="B150" s="32" t="s">
        <v>447</v>
      </c>
    </row>
    <row r="151" spans="1:2" x14ac:dyDescent="0.2">
      <c r="A151" s="31" t="s">
        <v>448</v>
      </c>
      <c r="B151" s="32" t="s">
        <v>449</v>
      </c>
    </row>
    <row r="152" spans="1:2" x14ac:dyDescent="0.2">
      <c r="A152" s="31" t="s">
        <v>165</v>
      </c>
      <c r="B152" s="32" t="s">
        <v>166</v>
      </c>
    </row>
    <row r="153" spans="1:2" x14ac:dyDescent="0.2">
      <c r="A153" s="31" t="s">
        <v>450</v>
      </c>
      <c r="B153" s="32" t="s">
        <v>451</v>
      </c>
    </row>
    <row r="154" spans="1:2" x14ac:dyDescent="0.2">
      <c r="A154" s="31" t="s">
        <v>452</v>
      </c>
      <c r="B154" s="32" t="s">
        <v>349</v>
      </c>
    </row>
    <row r="155" spans="1:2" x14ac:dyDescent="0.2">
      <c r="A155" s="31" t="s">
        <v>1161</v>
      </c>
      <c r="B155" s="32" t="s">
        <v>65</v>
      </c>
    </row>
    <row r="156" spans="1:2" x14ac:dyDescent="0.2">
      <c r="A156" s="31" t="s">
        <v>453</v>
      </c>
      <c r="B156" s="32" t="s">
        <v>141</v>
      </c>
    </row>
    <row r="157" spans="1:2" x14ac:dyDescent="0.2">
      <c r="A157" s="31" t="s">
        <v>454</v>
      </c>
      <c r="B157" s="32" t="s">
        <v>455</v>
      </c>
    </row>
    <row r="158" spans="1:2" x14ac:dyDescent="0.2">
      <c r="A158" s="31" t="s">
        <v>456</v>
      </c>
      <c r="B158" s="32" t="s">
        <v>457</v>
      </c>
    </row>
    <row r="159" spans="1:2" x14ac:dyDescent="0.2">
      <c r="A159" s="31" t="s">
        <v>458</v>
      </c>
      <c r="B159" s="32" t="s">
        <v>459</v>
      </c>
    </row>
    <row r="160" spans="1:2" x14ac:dyDescent="0.2">
      <c r="A160" s="31" t="s">
        <v>460</v>
      </c>
      <c r="B160" s="32" t="s">
        <v>461</v>
      </c>
    </row>
    <row r="161" spans="1:2" x14ac:dyDescent="0.2">
      <c r="A161" s="31" t="s">
        <v>462</v>
      </c>
      <c r="B161" s="32" t="s">
        <v>463</v>
      </c>
    </row>
    <row r="162" spans="1:2" x14ac:dyDescent="0.2">
      <c r="A162" s="31" t="s">
        <v>138</v>
      </c>
      <c r="B162" s="32" t="s">
        <v>139</v>
      </c>
    </row>
    <row r="163" spans="1:2" x14ac:dyDescent="0.2">
      <c r="A163" s="31" t="s">
        <v>464</v>
      </c>
      <c r="B163" s="32" t="s">
        <v>187</v>
      </c>
    </row>
    <row r="164" spans="1:2" x14ac:dyDescent="0.2">
      <c r="A164" s="31" t="s">
        <v>465</v>
      </c>
      <c r="B164" s="32" t="s">
        <v>466</v>
      </c>
    </row>
    <row r="165" spans="1:2" x14ac:dyDescent="0.2">
      <c r="A165" s="31" t="s">
        <v>467</v>
      </c>
      <c r="B165" s="32" t="s">
        <v>468</v>
      </c>
    </row>
    <row r="166" spans="1:2" x14ac:dyDescent="0.2">
      <c r="A166" s="31" t="s">
        <v>469</v>
      </c>
      <c r="B166" s="32" t="s">
        <v>470</v>
      </c>
    </row>
    <row r="167" spans="1:2" x14ac:dyDescent="0.2">
      <c r="A167" s="31" t="s">
        <v>471</v>
      </c>
      <c r="B167" s="32" t="s">
        <v>229</v>
      </c>
    </row>
    <row r="168" spans="1:2" x14ac:dyDescent="0.2">
      <c r="A168" s="31" t="s">
        <v>472</v>
      </c>
      <c r="B168" s="32" t="s">
        <v>473</v>
      </c>
    </row>
    <row r="169" spans="1:2" x14ac:dyDescent="0.2">
      <c r="A169" s="31" t="s">
        <v>1162</v>
      </c>
      <c r="B169" s="32" t="s">
        <v>474</v>
      </c>
    </row>
    <row r="170" spans="1:2" x14ac:dyDescent="0.2">
      <c r="A170" s="31" t="s">
        <v>1169</v>
      </c>
      <c r="B170" s="32" t="s">
        <v>475</v>
      </c>
    </row>
    <row r="171" spans="1:2" x14ac:dyDescent="0.2">
      <c r="A171" s="31" t="s">
        <v>476</v>
      </c>
      <c r="B171" s="32" t="s">
        <v>477</v>
      </c>
    </row>
    <row r="172" spans="1:2" x14ac:dyDescent="0.2">
      <c r="A172" s="31" t="s">
        <v>478</v>
      </c>
      <c r="B172" s="32" t="s">
        <v>479</v>
      </c>
    </row>
    <row r="173" spans="1:2" x14ac:dyDescent="0.2">
      <c r="A173" s="31" t="s">
        <v>480</v>
      </c>
      <c r="B173" s="32" t="s">
        <v>481</v>
      </c>
    </row>
    <row r="174" spans="1:2" x14ac:dyDescent="0.2">
      <c r="A174" s="31" t="s">
        <v>42</v>
      </c>
      <c r="B174" s="32" t="s">
        <v>58</v>
      </c>
    </row>
    <row r="175" spans="1:2" x14ac:dyDescent="0.2">
      <c r="A175" s="31" t="s">
        <v>482</v>
      </c>
      <c r="B175" s="32" t="s">
        <v>483</v>
      </c>
    </row>
    <row r="176" spans="1:2" x14ac:dyDescent="0.2">
      <c r="A176" s="31" t="s">
        <v>484</v>
      </c>
      <c r="B176" s="32" t="s">
        <v>185</v>
      </c>
    </row>
    <row r="177" spans="1:2" x14ac:dyDescent="0.2">
      <c r="A177" s="31" t="s">
        <v>485</v>
      </c>
      <c r="B177" s="32" t="s">
        <v>486</v>
      </c>
    </row>
    <row r="178" spans="1:2" x14ac:dyDescent="0.2">
      <c r="A178" s="31" t="s">
        <v>487</v>
      </c>
      <c r="B178" s="32" t="s">
        <v>488</v>
      </c>
    </row>
    <row r="179" spans="1:2" x14ac:dyDescent="0.2">
      <c r="A179" s="31" t="s">
        <v>489</v>
      </c>
      <c r="B179" s="32" t="s">
        <v>490</v>
      </c>
    </row>
    <row r="180" spans="1:2" x14ac:dyDescent="0.2">
      <c r="A180" s="31" t="s">
        <v>491</v>
      </c>
      <c r="B180" s="32" t="s">
        <v>158</v>
      </c>
    </row>
    <row r="181" spans="1:2" x14ac:dyDescent="0.2">
      <c r="A181" s="31" t="s">
        <v>492</v>
      </c>
      <c r="B181" s="32" t="s">
        <v>493</v>
      </c>
    </row>
    <row r="182" spans="1:2" x14ac:dyDescent="0.2">
      <c r="A182" s="31" t="s">
        <v>175</v>
      </c>
      <c r="B182" s="32" t="s">
        <v>176</v>
      </c>
    </row>
    <row r="183" spans="1:2" x14ac:dyDescent="0.2">
      <c r="A183" s="31" t="s">
        <v>494</v>
      </c>
      <c r="B183" s="32" t="s">
        <v>495</v>
      </c>
    </row>
    <row r="184" spans="1:2" x14ac:dyDescent="0.2">
      <c r="A184" s="31" t="s">
        <v>48</v>
      </c>
      <c r="B184" s="32" t="s">
        <v>64</v>
      </c>
    </row>
    <row r="185" spans="1:2" x14ac:dyDescent="0.2">
      <c r="A185" s="31" t="s">
        <v>496</v>
      </c>
      <c r="B185" s="32" t="s">
        <v>497</v>
      </c>
    </row>
    <row r="186" spans="1:2" x14ac:dyDescent="0.2">
      <c r="A186" s="31" t="s">
        <v>498</v>
      </c>
      <c r="B186" s="32" t="s">
        <v>499</v>
      </c>
    </row>
    <row r="187" spans="1:2" x14ac:dyDescent="0.2">
      <c r="A187" s="31" t="s">
        <v>500</v>
      </c>
      <c r="B187" s="32" t="s">
        <v>501</v>
      </c>
    </row>
    <row r="188" spans="1:2" x14ac:dyDescent="0.2">
      <c r="A188" s="31" t="s">
        <v>502</v>
      </c>
      <c r="B188" s="32" t="s">
        <v>503</v>
      </c>
    </row>
    <row r="189" spans="1:2" x14ac:dyDescent="0.2">
      <c r="A189" s="31" t="s">
        <v>504</v>
      </c>
      <c r="B189" s="32" t="s">
        <v>505</v>
      </c>
    </row>
    <row r="190" spans="1:2" x14ac:dyDescent="0.2">
      <c r="A190" s="31" t="s">
        <v>506</v>
      </c>
      <c r="B190" s="32" t="s">
        <v>477</v>
      </c>
    </row>
    <row r="191" spans="1:2" x14ac:dyDescent="0.2">
      <c r="A191" s="31" t="s">
        <v>507</v>
      </c>
      <c r="B191" s="32" t="s">
        <v>508</v>
      </c>
    </row>
    <row r="192" spans="1:2" x14ac:dyDescent="0.2">
      <c r="A192" s="31" t="s">
        <v>509</v>
      </c>
      <c r="B192" s="32" t="s">
        <v>510</v>
      </c>
    </row>
    <row r="193" spans="1:2" x14ac:dyDescent="0.2">
      <c r="A193" s="31" t="s">
        <v>511</v>
      </c>
      <c r="B193" s="32" t="s">
        <v>512</v>
      </c>
    </row>
    <row r="194" spans="1:2" x14ac:dyDescent="0.2">
      <c r="A194" s="31" t="s">
        <v>128</v>
      </c>
      <c r="B194" s="32" t="s">
        <v>129</v>
      </c>
    </row>
    <row r="195" spans="1:2" x14ac:dyDescent="0.2">
      <c r="A195" s="31" t="s">
        <v>513</v>
      </c>
      <c r="B195" s="32" t="s">
        <v>514</v>
      </c>
    </row>
    <row r="196" spans="1:2" x14ac:dyDescent="0.2">
      <c r="A196" s="31" t="s">
        <v>515</v>
      </c>
      <c r="B196" s="32" t="s">
        <v>483</v>
      </c>
    </row>
    <row r="197" spans="1:2" x14ac:dyDescent="0.2">
      <c r="A197" s="31" t="s">
        <v>516</v>
      </c>
      <c r="B197" s="32" t="s">
        <v>517</v>
      </c>
    </row>
    <row r="198" spans="1:2" x14ac:dyDescent="0.2">
      <c r="A198" s="31" t="s">
        <v>518</v>
      </c>
      <c r="B198" s="32" t="s">
        <v>519</v>
      </c>
    </row>
    <row r="199" spans="1:2" x14ac:dyDescent="0.2">
      <c r="A199" s="31" t="s">
        <v>520</v>
      </c>
      <c r="B199" s="32" t="s">
        <v>153</v>
      </c>
    </row>
    <row r="200" spans="1:2" x14ac:dyDescent="0.2">
      <c r="A200" s="31" t="s">
        <v>521</v>
      </c>
      <c r="B200" s="32" t="s">
        <v>522</v>
      </c>
    </row>
    <row r="201" spans="1:2" x14ac:dyDescent="0.2">
      <c r="A201" s="31" t="s">
        <v>523</v>
      </c>
      <c r="B201" s="32" t="s">
        <v>524</v>
      </c>
    </row>
    <row r="202" spans="1:2" x14ac:dyDescent="0.2">
      <c r="A202" s="31" t="s">
        <v>525</v>
      </c>
      <c r="B202" s="32" t="s">
        <v>526</v>
      </c>
    </row>
    <row r="203" spans="1:2" x14ac:dyDescent="0.2">
      <c r="A203" s="31" t="s">
        <v>527</v>
      </c>
      <c r="B203" s="32" t="s">
        <v>524</v>
      </c>
    </row>
    <row r="204" spans="1:2" x14ac:dyDescent="0.2">
      <c r="A204" s="31" t="s">
        <v>528</v>
      </c>
      <c r="B204" s="32" t="s">
        <v>125</v>
      </c>
    </row>
    <row r="205" spans="1:2" x14ac:dyDescent="0.2">
      <c r="A205" s="31" t="s">
        <v>529</v>
      </c>
      <c r="B205" s="32" t="s">
        <v>388</v>
      </c>
    </row>
    <row r="206" spans="1:2" x14ac:dyDescent="0.2">
      <c r="A206" s="31" t="s">
        <v>530</v>
      </c>
      <c r="B206" s="32" t="s">
        <v>531</v>
      </c>
    </row>
    <row r="207" spans="1:2" x14ac:dyDescent="0.2">
      <c r="A207" s="31" t="s">
        <v>532</v>
      </c>
      <c r="B207" s="32" t="s">
        <v>533</v>
      </c>
    </row>
    <row r="208" spans="1:2" x14ac:dyDescent="0.2">
      <c r="A208" s="31" t="s">
        <v>534</v>
      </c>
      <c r="B208" s="32" t="s">
        <v>535</v>
      </c>
    </row>
    <row r="209" spans="1:2" x14ac:dyDescent="0.2">
      <c r="A209" s="31" t="s">
        <v>536</v>
      </c>
      <c r="B209" s="32" t="s">
        <v>537</v>
      </c>
    </row>
    <row r="210" spans="1:2" x14ac:dyDescent="0.2">
      <c r="A210" s="31" t="s">
        <v>538</v>
      </c>
      <c r="B210" s="32" t="s">
        <v>539</v>
      </c>
    </row>
    <row r="211" spans="1:2" x14ac:dyDescent="0.2">
      <c r="A211" s="31" t="s">
        <v>540</v>
      </c>
      <c r="B211" s="32" t="s">
        <v>541</v>
      </c>
    </row>
    <row r="212" spans="1:2" x14ac:dyDescent="0.2">
      <c r="A212" s="31" t="s">
        <v>542</v>
      </c>
      <c r="B212" s="32" t="s">
        <v>435</v>
      </c>
    </row>
    <row r="213" spans="1:2" x14ac:dyDescent="0.2">
      <c r="A213" s="31" t="s">
        <v>543</v>
      </c>
      <c r="B213" s="32" t="s">
        <v>544</v>
      </c>
    </row>
    <row r="214" spans="1:2" x14ac:dyDescent="0.2">
      <c r="A214" s="31" t="s">
        <v>157</v>
      </c>
      <c r="B214" s="32" t="s">
        <v>158</v>
      </c>
    </row>
    <row r="215" spans="1:2" x14ac:dyDescent="0.2">
      <c r="A215" s="31" t="s">
        <v>545</v>
      </c>
      <c r="B215" s="32" t="s">
        <v>188</v>
      </c>
    </row>
    <row r="216" spans="1:2" x14ac:dyDescent="0.2">
      <c r="A216" s="31" t="s">
        <v>49</v>
      </c>
      <c r="B216" s="32" t="s">
        <v>65</v>
      </c>
    </row>
    <row r="217" spans="1:2" x14ac:dyDescent="0.2">
      <c r="A217" s="31" t="s">
        <v>546</v>
      </c>
      <c r="B217" s="32" t="s">
        <v>208</v>
      </c>
    </row>
    <row r="218" spans="1:2" x14ac:dyDescent="0.2">
      <c r="A218" s="31" t="s">
        <v>547</v>
      </c>
      <c r="B218" s="32" t="s">
        <v>548</v>
      </c>
    </row>
    <row r="219" spans="1:2" x14ac:dyDescent="0.2">
      <c r="A219" s="31" t="s">
        <v>549</v>
      </c>
      <c r="B219" s="32" t="s">
        <v>550</v>
      </c>
    </row>
    <row r="220" spans="1:2" x14ac:dyDescent="0.2">
      <c r="A220" s="31" t="s">
        <v>551</v>
      </c>
      <c r="B220" s="32" t="s">
        <v>400</v>
      </c>
    </row>
    <row r="221" spans="1:2" x14ac:dyDescent="0.2">
      <c r="A221" s="31" t="s">
        <v>106</v>
      </c>
      <c r="B221" s="32" t="s">
        <v>552</v>
      </c>
    </row>
    <row r="222" spans="1:2" x14ac:dyDescent="0.2">
      <c r="A222" s="31" t="s">
        <v>553</v>
      </c>
      <c r="B222" s="32" t="s">
        <v>294</v>
      </c>
    </row>
    <row r="223" spans="1:2" x14ac:dyDescent="0.2">
      <c r="A223" s="31" t="s">
        <v>554</v>
      </c>
      <c r="B223" s="32" t="s">
        <v>353</v>
      </c>
    </row>
    <row r="224" spans="1:2" x14ac:dyDescent="0.2">
      <c r="A224" s="31" t="s">
        <v>555</v>
      </c>
      <c r="B224" s="32" t="s">
        <v>556</v>
      </c>
    </row>
    <row r="225" spans="1:2" x14ac:dyDescent="0.2">
      <c r="A225" s="31" t="s">
        <v>557</v>
      </c>
      <c r="B225" s="32" t="s">
        <v>459</v>
      </c>
    </row>
    <row r="226" spans="1:2" x14ac:dyDescent="0.2">
      <c r="A226" s="31" t="s">
        <v>558</v>
      </c>
      <c r="B226" s="32" t="s">
        <v>474</v>
      </c>
    </row>
    <row r="227" spans="1:2" x14ac:dyDescent="0.2">
      <c r="A227" s="31" t="s">
        <v>559</v>
      </c>
      <c r="B227" s="32" t="s">
        <v>310</v>
      </c>
    </row>
    <row r="228" spans="1:2" x14ac:dyDescent="0.2">
      <c r="A228" s="31" t="s">
        <v>560</v>
      </c>
      <c r="B228" s="32" t="s">
        <v>561</v>
      </c>
    </row>
    <row r="229" spans="1:2" x14ac:dyDescent="0.2">
      <c r="A229" s="31" t="s">
        <v>180</v>
      </c>
      <c r="B229" s="32" t="s">
        <v>181</v>
      </c>
    </row>
    <row r="230" spans="1:2" x14ac:dyDescent="0.2">
      <c r="A230" s="31" t="s">
        <v>562</v>
      </c>
      <c r="B230" s="32" t="s">
        <v>563</v>
      </c>
    </row>
    <row r="231" spans="1:2" x14ac:dyDescent="0.2">
      <c r="A231" s="31" t="s">
        <v>564</v>
      </c>
      <c r="B231" s="32" t="s">
        <v>565</v>
      </c>
    </row>
    <row r="232" spans="1:2" x14ac:dyDescent="0.2">
      <c r="A232" s="31" t="s">
        <v>566</v>
      </c>
      <c r="B232" s="32" t="s">
        <v>567</v>
      </c>
    </row>
    <row r="233" spans="1:2" x14ac:dyDescent="0.2">
      <c r="A233" s="31" t="s">
        <v>568</v>
      </c>
      <c r="B233" s="32" t="s">
        <v>569</v>
      </c>
    </row>
    <row r="234" spans="1:2" x14ac:dyDescent="0.2">
      <c r="A234" s="31" t="s">
        <v>570</v>
      </c>
      <c r="B234" s="32" t="s">
        <v>181</v>
      </c>
    </row>
    <row r="235" spans="1:2" x14ac:dyDescent="0.2">
      <c r="A235" s="31" t="s">
        <v>571</v>
      </c>
      <c r="B235" s="32" t="s">
        <v>572</v>
      </c>
    </row>
    <row r="236" spans="1:2" x14ac:dyDescent="0.2">
      <c r="A236" s="31" t="s">
        <v>573</v>
      </c>
      <c r="B236" s="32" t="s">
        <v>574</v>
      </c>
    </row>
    <row r="237" spans="1:2" x14ac:dyDescent="0.2">
      <c r="A237" s="31" t="s">
        <v>575</v>
      </c>
      <c r="B237" s="32" t="s">
        <v>576</v>
      </c>
    </row>
    <row r="238" spans="1:2" x14ac:dyDescent="0.2">
      <c r="A238" s="31" t="s">
        <v>577</v>
      </c>
      <c r="B238" s="32" t="s">
        <v>578</v>
      </c>
    </row>
    <row r="239" spans="1:2" x14ac:dyDescent="0.2">
      <c r="A239" s="31" t="s">
        <v>579</v>
      </c>
      <c r="B239" s="32" t="s">
        <v>580</v>
      </c>
    </row>
    <row r="240" spans="1:2" x14ac:dyDescent="0.2">
      <c r="A240" s="31" t="s">
        <v>581</v>
      </c>
      <c r="B240" s="32" t="s">
        <v>582</v>
      </c>
    </row>
    <row r="241" spans="1:2" x14ac:dyDescent="0.2">
      <c r="A241" s="31" t="s">
        <v>583</v>
      </c>
      <c r="B241" s="32" t="s">
        <v>584</v>
      </c>
    </row>
    <row r="242" spans="1:2" x14ac:dyDescent="0.2">
      <c r="A242" s="31" t="s">
        <v>585</v>
      </c>
      <c r="B242" s="32" t="s">
        <v>586</v>
      </c>
    </row>
    <row r="243" spans="1:2" x14ac:dyDescent="0.2">
      <c r="A243" s="31" t="s">
        <v>587</v>
      </c>
      <c r="B243" s="32" t="s">
        <v>588</v>
      </c>
    </row>
    <row r="244" spans="1:2" x14ac:dyDescent="0.2">
      <c r="A244" s="31" t="s">
        <v>589</v>
      </c>
      <c r="B244" s="32" t="s">
        <v>316</v>
      </c>
    </row>
    <row r="245" spans="1:2" x14ac:dyDescent="0.2">
      <c r="A245" s="31" t="s">
        <v>590</v>
      </c>
      <c r="B245" s="32" t="s">
        <v>591</v>
      </c>
    </row>
    <row r="246" spans="1:2" x14ac:dyDescent="0.2">
      <c r="A246" s="31" t="s">
        <v>592</v>
      </c>
      <c r="B246" s="32" t="s">
        <v>593</v>
      </c>
    </row>
    <row r="247" spans="1:2" x14ac:dyDescent="0.2">
      <c r="A247" s="31" t="s">
        <v>594</v>
      </c>
      <c r="B247" s="32" t="s">
        <v>595</v>
      </c>
    </row>
    <row r="248" spans="1:2" x14ac:dyDescent="0.2">
      <c r="A248" s="31" t="s">
        <v>596</v>
      </c>
      <c r="B248" s="32" t="s">
        <v>429</v>
      </c>
    </row>
    <row r="249" spans="1:2" x14ac:dyDescent="0.2">
      <c r="A249" s="31" t="s">
        <v>597</v>
      </c>
      <c r="B249" s="32" t="s">
        <v>598</v>
      </c>
    </row>
    <row r="250" spans="1:2" x14ac:dyDescent="0.2">
      <c r="A250" s="31" t="s">
        <v>599</v>
      </c>
      <c r="B250" s="32" t="s">
        <v>600</v>
      </c>
    </row>
    <row r="251" spans="1:2" x14ac:dyDescent="0.2">
      <c r="A251" s="31" t="s">
        <v>601</v>
      </c>
      <c r="B251" s="32" t="s">
        <v>461</v>
      </c>
    </row>
    <row r="252" spans="1:2" x14ac:dyDescent="0.2">
      <c r="A252" s="31" t="s">
        <v>602</v>
      </c>
      <c r="B252" s="32" t="s">
        <v>250</v>
      </c>
    </row>
    <row r="253" spans="1:2" x14ac:dyDescent="0.2">
      <c r="A253" s="31" t="s">
        <v>182</v>
      </c>
      <c r="B253" s="32" t="s">
        <v>183</v>
      </c>
    </row>
    <row r="254" spans="1:2" x14ac:dyDescent="0.2">
      <c r="A254" s="31" t="s">
        <v>603</v>
      </c>
      <c r="B254" s="32" t="s">
        <v>604</v>
      </c>
    </row>
    <row r="255" spans="1:2" x14ac:dyDescent="0.2">
      <c r="A255" s="31" t="s">
        <v>605</v>
      </c>
      <c r="B255" s="32" t="s">
        <v>606</v>
      </c>
    </row>
    <row r="256" spans="1:2" x14ac:dyDescent="0.2">
      <c r="A256" s="31" t="s">
        <v>167</v>
      </c>
      <c r="B256" s="32" t="s">
        <v>168</v>
      </c>
    </row>
    <row r="257" spans="1:2" x14ac:dyDescent="0.2">
      <c r="A257" s="31" t="s">
        <v>607</v>
      </c>
      <c r="B257" s="32" t="s">
        <v>588</v>
      </c>
    </row>
    <row r="258" spans="1:2" x14ac:dyDescent="0.2">
      <c r="A258" s="31" t="s">
        <v>608</v>
      </c>
      <c r="B258" s="32" t="s">
        <v>609</v>
      </c>
    </row>
    <row r="259" spans="1:2" x14ac:dyDescent="0.2">
      <c r="A259" s="31" t="s">
        <v>184</v>
      </c>
      <c r="B259" s="32" t="s">
        <v>185</v>
      </c>
    </row>
    <row r="260" spans="1:2" x14ac:dyDescent="0.2">
      <c r="A260" s="31" t="s">
        <v>610</v>
      </c>
      <c r="B260" s="32" t="s">
        <v>611</v>
      </c>
    </row>
    <row r="261" spans="1:2" x14ac:dyDescent="0.2">
      <c r="A261" s="31" t="s">
        <v>1176</v>
      </c>
      <c r="B261" s="32">
        <v>39</v>
      </c>
    </row>
    <row r="262" spans="1:2" x14ac:dyDescent="0.2">
      <c r="A262" s="31" t="s">
        <v>612</v>
      </c>
      <c r="B262" s="32" t="s">
        <v>613</v>
      </c>
    </row>
    <row r="263" spans="1:2" x14ac:dyDescent="0.2">
      <c r="A263" s="31" t="s">
        <v>614</v>
      </c>
      <c r="B263" s="32" t="s">
        <v>615</v>
      </c>
    </row>
    <row r="264" spans="1:2" x14ac:dyDescent="0.2">
      <c r="A264" s="31" t="s">
        <v>616</v>
      </c>
      <c r="B264" s="32" t="s">
        <v>395</v>
      </c>
    </row>
    <row r="265" spans="1:2" x14ac:dyDescent="0.2">
      <c r="A265" s="31" t="s">
        <v>186</v>
      </c>
      <c r="B265" s="32" t="s">
        <v>187</v>
      </c>
    </row>
    <row r="266" spans="1:2" x14ac:dyDescent="0.2">
      <c r="A266" s="31" t="s">
        <v>617</v>
      </c>
      <c r="B266" s="32" t="s">
        <v>457</v>
      </c>
    </row>
    <row r="267" spans="1:2" x14ac:dyDescent="0.2">
      <c r="A267" s="31" t="s">
        <v>618</v>
      </c>
      <c r="B267" s="32" t="s">
        <v>619</v>
      </c>
    </row>
    <row r="268" spans="1:2" x14ac:dyDescent="0.2">
      <c r="A268" s="31" t="s">
        <v>620</v>
      </c>
      <c r="B268" s="32" t="s">
        <v>621</v>
      </c>
    </row>
    <row r="269" spans="1:2" x14ac:dyDescent="0.2">
      <c r="A269" s="31" t="s">
        <v>622</v>
      </c>
      <c r="B269" s="32" t="s">
        <v>623</v>
      </c>
    </row>
    <row r="270" spans="1:2" x14ac:dyDescent="0.2">
      <c r="A270" s="31" t="s">
        <v>624</v>
      </c>
      <c r="B270" s="32" t="s">
        <v>625</v>
      </c>
    </row>
    <row r="271" spans="1:2" x14ac:dyDescent="0.2">
      <c r="A271" s="31" t="s">
        <v>626</v>
      </c>
      <c r="B271" s="32" t="s">
        <v>627</v>
      </c>
    </row>
    <row r="272" spans="1:2" x14ac:dyDescent="0.2">
      <c r="A272" s="31" t="s">
        <v>628</v>
      </c>
      <c r="B272" s="32" t="s">
        <v>449</v>
      </c>
    </row>
    <row r="273" spans="1:2" x14ac:dyDescent="0.2">
      <c r="A273" s="31" t="s">
        <v>629</v>
      </c>
      <c r="B273" s="32" t="s">
        <v>200</v>
      </c>
    </row>
    <row r="274" spans="1:2" x14ac:dyDescent="0.2">
      <c r="A274" s="31" t="s">
        <v>630</v>
      </c>
      <c r="B274" s="32" t="s">
        <v>304</v>
      </c>
    </row>
    <row r="275" spans="1:2" x14ac:dyDescent="0.2">
      <c r="A275" s="31" t="s">
        <v>631</v>
      </c>
      <c r="B275" s="32" t="s">
        <v>632</v>
      </c>
    </row>
    <row r="276" spans="1:2" x14ac:dyDescent="0.2">
      <c r="A276" s="31" t="s">
        <v>633</v>
      </c>
      <c r="B276" s="32" t="s">
        <v>634</v>
      </c>
    </row>
    <row r="277" spans="1:2" x14ac:dyDescent="0.2">
      <c r="A277" s="31" t="s">
        <v>635</v>
      </c>
      <c r="B277" s="32" t="s">
        <v>636</v>
      </c>
    </row>
    <row r="278" spans="1:2" x14ac:dyDescent="0.2">
      <c r="A278" s="31" t="s">
        <v>637</v>
      </c>
      <c r="B278" s="32" t="s">
        <v>393</v>
      </c>
    </row>
    <row r="279" spans="1:2" x14ac:dyDescent="0.2">
      <c r="A279" s="31" t="s">
        <v>638</v>
      </c>
      <c r="B279" s="32" t="s">
        <v>639</v>
      </c>
    </row>
    <row r="280" spans="1:2" x14ac:dyDescent="0.2">
      <c r="A280" s="31" t="s">
        <v>640</v>
      </c>
      <c r="B280" s="32" t="s">
        <v>357</v>
      </c>
    </row>
    <row r="281" spans="1:2" x14ac:dyDescent="0.2">
      <c r="A281" s="31" t="s">
        <v>641</v>
      </c>
      <c r="B281" s="32" t="s">
        <v>642</v>
      </c>
    </row>
    <row r="282" spans="1:2" x14ac:dyDescent="0.2">
      <c r="A282" s="31" t="s">
        <v>643</v>
      </c>
      <c r="B282" s="32" t="s">
        <v>533</v>
      </c>
    </row>
    <row r="283" spans="1:2" x14ac:dyDescent="0.2">
      <c r="A283" s="31" t="s">
        <v>169</v>
      </c>
      <c r="B283" s="32" t="s">
        <v>170</v>
      </c>
    </row>
    <row r="284" spans="1:2" x14ac:dyDescent="0.2">
      <c r="A284" s="31" t="s">
        <v>644</v>
      </c>
      <c r="B284" s="32" t="s">
        <v>645</v>
      </c>
    </row>
    <row r="285" spans="1:2" x14ac:dyDescent="0.2">
      <c r="A285" s="31" t="s">
        <v>646</v>
      </c>
      <c r="B285" s="32" t="s">
        <v>647</v>
      </c>
    </row>
    <row r="286" spans="1:2" x14ac:dyDescent="0.2">
      <c r="A286" s="31" t="s">
        <v>648</v>
      </c>
      <c r="B286" s="32" t="s">
        <v>649</v>
      </c>
    </row>
    <row r="287" spans="1:2" x14ac:dyDescent="0.2">
      <c r="A287" s="31" t="s">
        <v>50</v>
      </c>
      <c r="B287" s="32" t="s">
        <v>66</v>
      </c>
    </row>
    <row r="288" spans="1:2" x14ac:dyDescent="0.2">
      <c r="A288" s="31" t="s">
        <v>650</v>
      </c>
      <c r="B288" s="32" t="s">
        <v>466</v>
      </c>
    </row>
    <row r="289" spans="1:2" x14ac:dyDescent="0.2">
      <c r="A289" s="31" t="s">
        <v>651</v>
      </c>
      <c r="B289" s="32" t="s">
        <v>652</v>
      </c>
    </row>
    <row r="290" spans="1:2" x14ac:dyDescent="0.2">
      <c r="A290" s="31" t="s">
        <v>130</v>
      </c>
      <c r="B290" s="32" t="s">
        <v>131</v>
      </c>
    </row>
    <row r="291" spans="1:2" x14ac:dyDescent="0.2">
      <c r="A291" s="31" t="s">
        <v>653</v>
      </c>
      <c r="B291" s="32" t="s">
        <v>256</v>
      </c>
    </row>
    <row r="292" spans="1:2" x14ac:dyDescent="0.2">
      <c r="A292" s="31" t="s">
        <v>654</v>
      </c>
      <c r="B292" s="32" t="s">
        <v>655</v>
      </c>
    </row>
    <row r="293" spans="1:2" x14ac:dyDescent="0.2">
      <c r="A293" s="31" t="s">
        <v>656</v>
      </c>
      <c r="B293" s="32" t="s">
        <v>657</v>
      </c>
    </row>
    <row r="294" spans="1:2" x14ac:dyDescent="0.2">
      <c r="A294" s="31" t="s">
        <v>177</v>
      </c>
      <c r="B294" s="32" t="s">
        <v>178</v>
      </c>
    </row>
    <row r="295" spans="1:2" x14ac:dyDescent="0.2">
      <c r="A295" s="31" t="s">
        <v>658</v>
      </c>
      <c r="B295" s="32" t="s">
        <v>393</v>
      </c>
    </row>
    <row r="296" spans="1:2" x14ac:dyDescent="0.2">
      <c r="A296" s="31" t="s">
        <v>659</v>
      </c>
      <c r="B296" s="32" t="s">
        <v>660</v>
      </c>
    </row>
    <row r="297" spans="1:2" x14ac:dyDescent="0.2">
      <c r="A297" s="31" t="s">
        <v>43</v>
      </c>
      <c r="B297" s="32" t="s">
        <v>59</v>
      </c>
    </row>
    <row r="298" spans="1:2" x14ac:dyDescent="0.2">
      <c r="A298" s="31" t="s">
        <v>140</v>
      </c>
      <c r="B298" s="32" t="s">
        <v>141</v>
      </c>
    </row>
    <row r="299" spans="1:2" x14ac:dyDescent="0.2">
      <c r="A299" s="31" t="s">
        <v>661</v>
      </c>
      <c r="B299" s="32" t="s">
        <v>662</v>
      </c>
    </row>
    <row r="300" spans="1:2" x14ac:dyDescent="0.2">
      <c r="A300" s="31" t="s">
        <v>663</v>
      </c>
      <c r="B300" s="32" t="s">
        <v>664</v>
      </c>
    </row>
    <row r="301" spans="1:2" x14ac:dyDescent="0.2">
      <c r="A301" s="31" t="s">
        <v>665</v>
      </c>
      <c r="B301" s="32" t="s">
        <v>326</v>
      </c>
    </row>
    <row r="302" spans="1:2" x14ac:dyDescent="0.2">
      <c r="A302" s="31" t="s">
        <v>666</v>
      </c>
      <c r="B302" s="32" t="s">
        <v>667</v>
      </c>
    </row>
    <row r="303" spans="1:2" x14ac:dyDescent="0.2">
      <c r="A303" s="31" t="s">
        <v>668</v>
      </c>
      <c r="B303" s="32" t="s">
        <v>669</v>
      </c>
    </row>
    <row r="304" spans="1:2" x14ac:dyDescent="0.2">
      <c r="A304" s="31" t="s">
        <v>670</v>
      </c>
      <c r="B304" s="32" t="s">
        <v>671</v>
      </c>
    </row>
    <row r="305" spans="1:2" x14ac:dyDescent="0.2">
      <c r="A305" s="31" t="s">
        <v>672</v>
      </c>
      <c r="B305" s="32" t="s">
        <v>574</v>
      </c>
    </row>
    <row r="306" spans="1:2" x14ac:dyDescent="0.2">
      <c r="A306" s="31" t="s">
        <v>673</v>
      </c>
      <c r="B306" s="32" t="s">
        <v>674</v>
      </c>
    </row>
    <row r="307" spans="1:2" x14ac:dyDescent="0.2">
      <c r="A307" s="31" t="s">
        <v>675</v>
      </c>
      <c r="B307" s="32" t="s">
        <v>676</v>
      </c>
    </row>
    <row r="308" spans="1:2" x14ac:dyDescent="0.2">
      <c r="A308" s="31" t="s">
        <v>677</v>
      </c>
      <c r="B308" s="32" t="s">
        <v>625</v>
      </c>
    </row>
    <row r="309" spans="1:2" x14ac:dyDescent="0.2">
      <c r="A309" s="31" t="s">
        <v>678</v>
      </c>
      <c r="B309" s="32" t="s">
        <v>679</v>
      </c>
    </row>
    <row r="310" spans="1:2" x14ac:dyDescent="0.2">
      <c r="A310" s="31" t="s">
        <v>680</v>
      </c>
      <c r="B310" s="32" t="s">
        <v>681</v>
      </c>
    </row>
    <row r="311" spans="1:2" x14ac:dyDescent="0.2">
      <c r="A311" s="31" t="s">
        <v>682</v>
      </c>
      <c r="B311" s="32" t="s">
        <v>539</v>
      </c>
    </row>
    <row r="312" spans="1:2" x14ac:dyDescent="0.2">
      <c r="A312" s="31" t="s">
        <v>44</v>
      </c>
      <c r="B312" s="32" t="s">
        <v>60</v>
      </c>
    </row>
    <row r="313" spans="1:2" x14ac:dyDescent="0.2">
      <c r="A313" s="31" t="s">
        <v>683</v>
      </c>
      <c r="B313" s="32" t="s">
        <v>151</v>
      </c>
    </row>
    <row r="314" spans="1:2" x14ac:dyDescent="0.2">
      <c r="A314" s="31" t="s">
        <v>684</v>
      </c>
      <c r="B314" s="32" t="s">
        <v>615</v>
      </c>
    </row>
    <row r="315" spans="1:2" x14ac:dyDescent="0.2">
      <c r="A315" s="31" t="s">
        <v>685</v>
      </c>
      <c r="B315" s="32" t="s">
        <v>611</v>
      </c>
    </row>
    <row r="316" spans="1:2" x14ac:dyDescent="0.2">
      <c r="A316" s="31" t="s">
        <v>686</v>
      </c>
      <c r="B316" s="32" t="s">
        <v>687</v>
      </c>
    </row>
    <row r="317" spans="1:2" x14ac:dyDescent="0.2">
      <c r="A317" s="31" t="s">
        <v>688</v>
      </c>
      <c r="B317" s="32" t="s">
        <v>393</v>
      </c>
    </row>
    <row r="318" spans="1:2" x14ac:dyDescent="0.2">
      <c r="A318" s="31" t="s">
        <v>689</v>
      </c>
      <c r="B318" s="32" t="s">
        <v>690</v>
      </c>
    </row>
    <row r="319" spans="1:2" x14ac:dyDescent="0.2">
      <c r="A319" s="31" t="s">
        <v>691</v>
      </c>
      <c r="B319" s="32" t="s">
        <v>365</v>
      </c>
    </row>
    <row r="320" spans="1:2" x14ac:dyDescent="0.2">
      <c r="A320" s="31" t="s">
        <v>692</v>
      </c>
      <c r="B320" s="32" t="s">
        <v>693</v>
      </c>
    </row>
    <row r="321" spans="1:2" x14ac:dyDescent="0.2">
      <c r="A321" s="31" t="s">
        <v>694</v>
      </c>
      <c r="B321" s="32" t="s">
        <v>695</v>
      </c>
    </row>
    <row r="322" spans="1:2" x14ac:dyDescent="0.2">
      <c r="A322" s="31" t="s">
        <v>696</v>
      </c>
      <c r="B322" s="32" t="s">
        <v>582</v>
      </c>
    </row>
    <row r="323" spans="1:2" x14ac:dyDescent="0.2">
      <c r="A323" s="31" t="s">
        <v>697</v>
      </c>
      <c r="B323" s="32" t="s">
        <v>698</v>
      </c>
    </row>
    <row r="324" spans="1:2" x14ac:dyDescent="0.2">
      <c r="A324" s="31" t="s">
        <v>51</v>
      </c>
      <c r="B324" s="32" t="s">
        <v>67</v>
      </c>
    </row>
    <row r="325" spans="1:2" x14ac:dyDescent="0.2">
      <c r="A325" s="31" t="s">
        <v>699</v>
      </c>
      <c r="B325" s="32" t="s">
        <v>595</v>
      </c>
    </row>
    <row r="326" spans="1:2" x14ac:dyDescent="0.2">
      <c r="A326" s="31" t="s">
        <v>700</v>
      </c>
      <c r="B326" s="32" t="s">
        <v>701</v>
      </c>
    </row>
    <row r="327" spans="1:2" x14ac:dyDescent="0.2">
      <c r="A327" s="31" t="s">
        <v>702</v>
      </c>
      <c r="B327" s="32" t="s">
        <v>703</v>
      </c>
    </row>
    <row r="328" spans="1:2" x14ac:dyDescent="0.2">
      <c r="A328" s="31" t="s">
        <v>704</v>
      </c>
      <c r="B328" s="32" t="s">
        <v>705</v>
      </c>
    </row>
    <row r="329" spans="1:2" x14ac:dyDescent="0.2">
      <c r="A329" s="31" t="s">
        <v>706</v>
      </c>
      <c r="B329" s="32" t="s">
        <v>707</v>
      </c>
    </row>
    <row r="330" spans="1:2" x14ac:dyDescent="0.2">
      <c r="A330" s="31" t="s">
        <v>708</v>
      </c>
      <c r="B330" s="32" t="s">
        <v>522</v>
      </c>
    </row>
    <row r="331" spans="1:2" x14ac:dyDescent="0.2">
      <c r="A331" s="31" t="s">
        <v>709</v>
      </c>
      <c r="B331" s="32" t="s">
        <v>710</v>
      </c>
    </row>
    <row r="332" spans="1:2" x14ac:dyDescent="0.2">
      <c r="A332" s="31" t="s">
        <v>711</v>
      </c>
      <c r="B332" s="32" t="s">
        <v>233</v>
      </c>
    </row>
    <row r="333" spans="1:2" x14ac:dyDescent="0.2">
      <c r="A333" s="31" t="s">
        <v>712</v>
      </c>
      <c r="B333" s="32" t="s">
        <v>302</v>
      </c>
    </row>
    <row r="334" spans="1:2" x14ac:dyDescent="0.2">
      <c r="A334" s="31" t="s">
        <v>713</v>
      </c>
      <c r="B334" s="32" t="s">
        <v>714</v>
      </c>
    </row>
    <row r="335" spans="1:2" x14ac:dyDescent="0.2">
      <c r="A335" s="31" t="s">
        <v>715</v>
      </c>
      <c r="B335" s="32" t="s">
        <v>716</v>
      </c>
    </row>
    <row r="336" spans="1:2" x14ac:dyDescent="0.2">
      <c r="A336" s="31" t="s">
        <v>717</v>
      </c>
      <c r="B336" s="32" t="s">
        <v>312</v>
      </c>
    </row>
    <row r="337" spans="1:2" x14ac:dyDescent="0.2">
      <c r="A337" s="31" t="s">
        <v>718</v>
      </c>
      <c r="B337" s="32" t="s">
        <v>719</v>
      </c>
    </row>
    <row r="338" spans="1:2" x14ac:dyDescent="0.2">
      <c r="A338" s="31" t="s">
        <v>720</v>
      </c>
      <c r="B338" s="32" t="s">
        <v>519</v>
      </c>
    </row>
    <row r="339" spans="1:2" x14ac:dyDescent="0.2">
      <c r="A339" s="31" t="s">
        <v>721</v>
      </c>
      <c r="B339" s="32" t="s">
        <v>722</v>
      </c>
    </row>
    <row r="340" spans="1:2" x14ac:dyDescent="0.2">
      <c r="A340" s="31" t="s">
        <v>723</v>
      </c>
      <c r="B340" s="32" t="s">
        <v>479</v>
      </c>
    </row>
    <row r="341" spans="1:2" x14ac:dyDescent="0.2">
      <c r="A341" s="31" t="s">
        <v>724</v>
      </c>
      <c r="B341" s="32" t="s">
        <v>190</v>
      </c>
    </row>
    <row r="342" spans="1:2" x14ac:dyDescent="0.2">
      <c r="A342" s="31" t="s">
        <v>725</v>
      </c>
      <c r="B342" s="32" t="s">
        <v>726</v>
      </c>
    </row>
    <row r="343" spans="1:2" x14ac:dyDescent="0.2">
      <c r="A343" s="31" t="s">
        <v>142</v>
      </c>
      <c r="B343" s="32" t="s">
        <v>143</v>
      </c>
    </row>
    <row r="344" spans="1:2" x14ac:dyDescent="0.2">
      <c r="A344" s="31" t="s">
        <v>727</v>
      </c>
      <c r="B344" s="32" t="s">
        <v>149</v>
      </c>
    </row>
    <row r="345" spans="1:2" x14ac:dyDescent="0.2">
      <c r="A345" s="31" t="s">
        <v>728</v>
      </c>
      <c r="B345" s="32" t="s">
        <v>214</v>
      </c>
    </row>
    <row r="346" spans="1:2" x14ac:dyDescent="0.2">
      <c r="A346" s="31" t="s">
        <v>159</v>
      </c>
      <c r="B346" s="32" t="s">
        <v>160</v>
      </c>
    </row>
    <row r="347" spans="1:2" x14ac:dyDescent="0.2">
      <c r="A347" s="31" t="s">
        <v>729</v>
      </c>
      <c r="B347" s="32" t="s">
        <v>730</v>
      </c>
    </row>
    <row r="348" spans="1:2" x14ac:dyDescent="0.2">
      <c r="A348" s="31" t="s">
        <v>45</v>
      </c>
      <c r="B348" s="32" t="s">
        <v>61</v>
      </c>
    </row>
    <row r="349" spans="1:2" x14ac:dyDescent="0.2">
      <c r="A349" s="31" t="s">
        <v>1168</v>
      </c>
      <c r="B349" s="32" t="s">
        <v>422</v>
      </c>
    </row>
    <row r="350" spans="1:2" x14ac:dyDescent="0.2">
      <c r="A350" s="31" t="s">
        <v>731</v>
      </c>
      <c r="B350" s="32" t="s">
        <v>676</v>
      </c>
    </row>
    <row r="351" spans="1:2" x14ac:dyDescent="0.2">
      <c r="A351" s="31" t="s">
        <v>732</v>
      </c>
      <c r="B351" s="32" t="s">
        <v>733</v>
      </c>
    </row>
    <row r="352" spans="1:2" x14ac:dyDescent="0.2">
      <c r="A352" s="31" t="s">
        <v>734</v>
      </c>
      <c r="B352" s="32" t="s">
        <v>188</v>
      </c>
    </row>
    <row r="353" spans="1:2" x14ac:dyDescent="0.2">
      <c r="A353" s="31" t="s">
        <v>735</v>
      </c>
      <c r="B353" s="32" t="s">
        <v>736</v>
      </c>
    </row>
    <row r="354" spans="1:2" x14ac:dyDescent="0.2">
      <c r="A354" s="31" t="s">
        <v>737</v>
      </c>
      <c r="B354" s="32" t="s">
        <v>738</v>
      </c>
    </row>
    <row r="355" spans="1:2" x14ac:dyDescent="0.2">
      <c r="A355" s="31" t="s">
        <v>739</v>
      </c>
      <c r="B355" s="32" t="s">
        <v>217</v>
      </c>
    </row>
    <row r="356" spans="1:2" x14ac:dyDescent="0.2">
      <c r="A356" s="31" t="s">
        <v>740</v>
      </c>
      <c r="B356" s="32" t="s">
        <v>741</v>
      </c>
    </row>
    <row r="357" spans="1:2" x14ac:dyDescent="0.2">
      <c r="A357" s="31" t="s">
        <v>742</v>
      </c>
      <c r="B357" s="32" t="s">
        <v>743</v>
      </c>
    </row>
    <row r="358" spans="1:2" x14ac:dyDescent="0.2">
      <c r="A358" s="31" t="s">
        <v>744</v>
      </c>
      <c r="B358" s="32" t="s">
        <v>316</v>
      </c>
    </row>
    <row r="359" spans="1:2" x14ac:dyDescent="0.2">
      <c r="A359" s="31" t="s">
        <v>745</v>
      </c>
      <c r="B359" s="32" t="s">
        <v>736</v>
      </c>
    </row>
    <row r="360" spans="1:2" x14ac:dyDescent="0.2">
      <c r="A360" s="31" t="s">
        <v>746</v>
      </c>
      <c r="B360" s="32" t="s">
        <v>310</v>
      </c>
    </row>
    <row r="361" spans="1:2" x14ac:dyDescent="0.2">
      <c r="A361" s="31" t="s">
        <v>747</v>
      </c>
      <c r="B361" s="32" t="s">
        <v>748</v>
      </c>
    </row>
    <row r="362" spans="1:2" x14ac:dyDescent="0.2">
      <c r="A362" s="31" t="s">
        <v>749</v>
      </c>
      <c r="B362" s="32" t="s">
        <v>750</v>
      </c>
    </row>
    <row r="363" spans="1:2" x14ac:dyDescent="0.2">
      <c r="A363" s="31" t="s">
        <v>751</v>
      </c>
      <c r="B363" s="32" t="s">
        <v>143</v>
      </c>
    </row>
    <row r="364" spans="1:2" x14ac:dyDescent="0.2">
      <c r="A364" s="31" t="s">
        <v>752</v>
      </c>
      <c r="B364" s="32" t="s">
        <v>753</v>
      </c>
    </row>
    <row r="365" spans="1:2" x14ac:dyDescent="0.2">
      <c r="A365" s="31" t="s">
        <v>754</v>
      </c>
      <c r="B365" s="32" t="s">
        <v>755</v>
      </c>
    </row>
    <row r="366" spans="1:2" x14ac:dyDescent="0.2">
      <c r="A366" s="31" t="s">
        <v>756</v>
      </c>
      <c r="B366" s="32" t="s">
        <v>206</v>
      </c>
    </row>
    <row r="367" spans="1:2" x14ac:dyDescent="0.2">
      <c r="A367" s="31" t="s">
        <v>757</v>
      </c>
      <c r="B367" s="32" t="s">
        <v>758</v>
      </c>
    </row>
    <row r="368" spans="1:2" x14ac:dyDescent="0.2">
      <c r="A368" s="31" t="s">
        <v>759</v>
      </c>
      <c r="B368" s="32" t="s">
        <v>760</v>
      </c>
    </row>
    <row r="369" spans="1:2" x14ac:dyDescent="0.2">
      <c r="A369" s="31" t="s">
        <v>761</v>
      </c>
      <c r="B369" s="32" t="s">
        <v>318</v>
      </c>
    </row>
    <row r="370" spans="1:2" x14ac:dyDescent="0.2">
      <c r="A370" s="31" t="s">
        <v>762</v>
      </c>
      <c r="B370" s="32" t="s">
        <v>763</v>
      </c>
    </row>
    <row r="371" spans="1:2" x14ac:dyDescent="0.2">
      <c r="A371" s="31" t="s">
        <v>764</v>
      </c>
      <c r="B371" s="32" t="s">
        <v>765</v>
      </c>
    </row>
    <row r="372" spans="1:2" x14ac:dyDescent="0.2">
      <c r="A372" s="31" t="s">
        <v>766</v>
      </c>
      <c r="B372" s="32" t="s">
        <v>767</v>
      </c>
    </row>
    <row r="373" spans="1:2" x14ac:dyDescent="0.2">
      <c r="A373" s="31" t="s">
        <v>768</v>
      </c>
      <c r="B373" s="32" t="s">
        <v>769</v>
      </c>
    </row>
    <row r="374" spans="1:2" x14ac:dyDescent="0.2">
      <c r="A374" s="31" t="s">
        <v>770</v>
      </c>
      <c r="B374" s="32" t="s">
        <v>771</v>
      </c>
    </row>
    <row r="375" spans="1:2" x14ac:dyDescent="0.2">
      <c r="A375" s="31" t="s">
        <v>772</v>
      </c>
      <c r="B375" s="32" t="s">
        <v>773</v>
      </c>
    </row>
    <row r="376" spans="1:2" x14ac:dyDescent="0.2">
      <c r="A376" s="31" t="s">
        <v>774</v>
      </c>
      <c r="B376" s="32" t="s">
        <v>775</v>
      </c>
    </row>
    <row r="377" spans="1:2" x14ac:dyDescent="0.2">
      <c r="A377" s="31" t="s">
        <v>776</v>
      </c>
      <c r="B377" s="32" t="s">
        <v>777</v>
      </c>
    </row>
    <row r="378" spans="1:2" x14ac:dyDescent="0.2">
      <c r="A378" s="31" t="s">
        <v>778</v>
      </c>
      <c r="B378" s="32" t="s">
        <v>779</v>
      </c>
    </row>
    <row r="379" spans="1:2" x14ac:dyDescent="0.2">
      <c r="A379" s="31" t="s">
        <v>780</v>
      </c>
      <c r="B379" s="32" t="s">
        <v>781</v>
      </c>
    </row>
    <row r="380" spans="1:2" x14ac:dyDescent="0.2">
      <c r="A380" s="31" t="s">
        <v>782</v>
      </c>
      <c r="B380" s="32" t="s">
        <v>783</v>
      </c>
    </row>
    <row r="381" spans="1:2" x14ac:dyDescent="0.2">
      <c r="A381" s="31" t="s">
        <v>784</v>
      </c>
      <c r="B381" s="32" t="s">
        <v>225</v>
      </c>
    </row>
    <row r="382" spans="1:2" x14ac:dyDescent="0.2">
      <c r="A382" s="31" t="s">
        <v>785</v>
      </c>
      <c r="B382" s="32" t="s">
        <v>227</v>
      </c>
    </row>
    <row r="383" spans="1:2" x14ac:dyDescent="0.2">
      <c r="A383" s="31" t="s">
        <v>786</v>
      </c>
      <c r="B383" s="32" t="s">
        <v>335</v>
      </c>
    </row>
    <row r="384" spans="1:2" x14ac:dyDescent="0.2">
      <c r="A384" s="31" t="s">
        <v>787</v>
      </c>
      <c r="B384" s="32" t="s">
        <v>788</v>
      </c>
    </row>
    <row r="385" spans="1:2" x14ac:dyDescent="0.2">
      <c r="A385" s="31" t="s">
        <v>789</v>
      </c>
      <c r="B385" s="32" t="s">
        <v>292</v>
      </c>
    </row>
    <row r="386" spans="1:2" x14ac:dyDescent="0.2">
      <c r="A386" s="31" t="s">
        <v>790</v>
      </c>
      <c r="B386" s="32" t="s">
        <v>256</v>
      </c>
    </row>
    <row r="387" spans="1:2" x14ac:dyDescent="0.2">
      <c r="A387" s="31" t="s">
        <v>791</v>
      </c>
      <c r="B387" s="32" t="s">
        <v>214</v>
      </c>
    </row>
    <row r="388" spans="1:2" x14ac:dyDescent="0.2">
      <c r="A388" s="31" t="s">
        <v>792</v>
      </c>
      <c r="B388" s="32" t="s">
        <v>519</v>
      </c>
    </row>
    <row r="389" spans="1:2" x14ac:dyDescent="0.2">
      <c r="A389" s="31" t="s">
        <v>793</v>
      </c>
      <c r="B389" s="32" t="s">
        <v>794</v>
      </c>
    </row>
    <row r="390" spans="1:2" x14ac:dyDescent="0.2">
      <c r="A390" s="31" t="s">
        <v>795</v>
      </c>
      <c r="B390" s="32" t="s">
        <v>796</v>
      </c>
    </row>
    <row r="391" spans="1:2" x14ac:dyDescent="0.2">
      <c r="A391" s="31" t="s">
        <v>797</v>
      </c>
      <c r="B391" s="32" t="s">
        <v>798</v>
      </c>
    </row>
    <row r="392" spans="1:2" x14ac:dyDescent="0.2">
      <c r="A392" s="31" t="s">
        <v>799</v>
      </c>
      <c r="B392" s="32" t="s">
        <v>431</v>
      </c>
    </row>
    <row r="393" spans="1:2" x14ac:dyDescent="0.2">
      <c r="A393" s="31" t="s">
        <v>800</v>
      </c>
      <c r="B393" s="32" t="s">
        <v>801</v>
      </c>
    </row>
    <row r="394" spans="1:2" x14ac:dyDescent="0.2">
      <c r="A394" s="31" t="s">
        <v>802</v>
      </c>
      <c r="B394" s="32" t="s">
        <v>803</v>
      </c>
    </row>
    <row r="395" spans="1:2" x14ac:dyDescent="0.2">
      <c r="A395" s="31" t="s">
        <v>804</v>
      </c>
      <c r="B395" s="32" t="s">
        <v>805</v>
      </c>
    </row>
    <row r="396" spans="1:2" x14ac:dyDescent="0.2">
      <c r="A396" s="31" t="s">
        <v>806</v>
      </c>
      <c r="B396" s="32" t="s">
        <v>145</v>
      </c>
    </row>
    <row r="397" spans="1:2" x14ac:dyDescent="0.2">
      <c r="A397" s="31" t="s">
        <v>144</v>
      </c>
      <c r="B397" s="32" t="s">
        <v>145</v>
      </c>
    </row>
    <row r="398" spans="1:2" x14ac:dyDescent="0.2">
      <c r="A398" s="31" t="s">
        <v>807</v>
      </c>
      <c r="B398" s="32" t="s">
        <v>808</v>
      </c>
    </row>
    <row r="399" spans="1:2" x14ac:dyDescent="0.2">
      <c r="A399" s="31" t="s">
        <v>809</v>
      </c>
      <c r="B399" s="32" t="s">
        <v>810</v>
      </c>
    </row>
    <row r="400" spans="1:2" x14ac:dyDescent="0.2">
      <c r="A400" s="31" t="s">
        <v>811</v>
      </c>
      <c r="B400" s="32" t="s">
        <v>812</v>
      </c>
    </row>
    <row r="401" spans="1:2" x14ac:dyDescent="0.2">
      <c r="A401" s="31" t="s">
        <v>813</v>
      </c>
      <c r="B401" s="32" t="s">
        <v>415</v>
      </c>
    </row>
    <row r="402" spans="1:2" x14ac:dyDescent="0.2">
      <c r="A402" s="31" t="s">
        <v>146</v>
      </c>
      <c r="B402" s="32" t="s">
        <v>147</v>
      </c>
    </row>
    <row r="403" spans="1:2" x14ac:dyDescent="0.2">
      <c r="A403" s="31" t="s">
        <v>148</v>
      </c>
      <c r="B403" s="32" t="s">
        <v>149</v>
      </c>
    </row>
    <row r="404" spans="1:2" x14ac:dyDescent="0.2">
      <c r="A404" s="31" t="s">
        <v>814</v>
      </c>
      <c r="B404" s="32" t="s">
        <v>645</v>
      </c>
    </row>
    <row r="405" spans="1:2" x14ac:dyDescent="0.2">
      <c r="A405" s="31" t="s">
        <v>815</v>
      </c>
      <c r="B405" s="32" t="s">
        <v>816</v>
      </c>
    </row>
    <row r="406" spans="1:2" x14ac:dyDescent="0.2">
      <c r="A406" s="31" t="s">
        <v>817</v>
      </c>
      <c r="B406" s="32" t="s">
        <v>818</v>
      </c>
    </row>
    <row r="407" spans="1:2" x14ac:dyDescent="0.2">
      <c r="A407" s="31" t="s">
        <v>819</v>
      </c>
      <c r="B407" s="32" t="s">
        <v>820</v>
      </c>
    </row>
    <row r="408" spans="1:2" x14ac:dyDescent="0.2">
      <c r="A408" s="31" t="s">
        <v>821</v>
      </c>
      <c r="B408" s="32" t="s">
        <v>822</v>
      </c>
    </row>
    <row r="409" spans="1:2" x14ac:dyDescent="0.2">
      <c r="A409" s="31" t="s">
        <v>823</v>
      </c>
      <c r="B409" s="32" t="s">
        <v>824</v>
      </c>
    </row>
    <row r="410" spans="1:2" x14ac:dyDescent="0.2">
      <c r="A410" s="31" t="s">
        <v>825</v>
      </c>
      <c r="B410" s="32" t="s">
        <v>826</v>
      </c>
    </row>
    <row r="411" spans="1:2" x14ac:dyDescent="0.2">
      <c r="A411" s="31" t="s">
        <v>827</v>
      </c>
      <c r="B411" s="32" t="s">
        <v>828</v>
      </c>
    </row>
    <row r="412" spans="1:2" x14ac:dyDescent="0.2">
      <c r="A412" s="31" t="s">
        <v>829</v>
      </c>
      <c r="B412" s="32" t="s">
        <v>830</v>
      </c>
    </row>
    <row r="413" spans="1:2" x14ac:dyDescent="0.2">
      <c r="A413" s="31" t="s">
        <v>831</v>
      </c>
      <c r="B413" s="32" t="s">
        <v>832</v>
      </c>
    </row>
    <row r="414" spans="1:2" x14ac:dyDescent="0.2">
      <c r="A414" s="31" t="s">
        <v>833</v>
      </c>
      <c r="B414" s="32" t="s">
        <v>834</v>
      </c>
    </row>
    <row r="415" spans="1:2" x14ac:dyDescent="0.2">
      <c r="A415" s="31" t="s">
        <v>835</v>
      </c>
      <c r="B415" s="32" t="s">
        <v>438</v>
      </c>
    </row>
    <row r="416" spans="1:2" x14ac:dyDescent="0.2">
      <c r="A416" s="31" t="s">
        <v>836</v>
      </c>
      <c r="B416" s="32" t="s">
        <v>837</v>
      </c>
    </row>
    <row r="417" spans="1:2" x14ac:dyDescent="0.2">
      <c r="A417" s="31" t="s">
        <v>838</v>
      </c>
      <c r="B417" s="32" t="s">
        <v>839</v>
      </c>
    </row>
    <row r="418" spans="1:2" x14ac:dyDescent="0.2">
      <c r="A418" s="31" t="s">
        <v>840</v>
      </c>
      <c r="B418" s="32" t="s">
        <v>834</v>
      </c>
    </row>
    <row r="419" spans="1:2" x14ac:dyDescent="0.2">
      <c r="A419" s="31" t="s">
        <v>841</v>
      </c>
      <c r="B419" s="32" t="s">
        <v>842</v>
      </c>
    </row>
    <row r="420" spans="1:2" x14ac:dyDescent="0.2">
      <c r="A420" s="31" t="s">
        <v>843</v>
      </c>
      <c r="B420" s="32" t="s">
        <v>844</v>
      </c>
    </row>
    <row r="421" spans="1:2" x14ac:dyDescent="0.2">
      <c r="A421" s="31" t="s">
        <v>845</v>
      </c>
      <c r="B421" s="32" t="s">
        <v>846</v>
      </c>
    </row>
    <row r="422" spans="1:2" x14ac:dyDescent="0.2">
      <c r="A422" s="31" t="s">
        <v>847</v>
      </c>
      <c r="B422" s="32" t="s">
        <v>760</v>
      </c>
    </row>
    <row r="423" spans="1:2" x14ac:dyDescent="0.2">
      <c r="A423" s="31" t="s">
        <v>848</v>
      </c>
      <c r="B423" s="32" t="s">
        <v>849</v>
      </c>
    </row>
    <row r="424" spans="1:2" x14ac:dyDescent="0.2">
      <c r="A424" s="31" t="s">
        <v>850</v>
      </c>
      <c r="B424" s="32" t="s">
        <v>503</v>
      </c>
    </row>
    <row r="425" spans="1:2" x14ac:dyDescent="0.2">
      <c r="A425" s="31" t="s">
        <v>851</v>
      </c>
      <c r="B425" s="32" t="s">
        <v>701</v>
      </c>
    </row>
    <row r="426" spans="1:2" x14ac:dyDescent="0.2">
      <c r="A426" s="31" t="s">
        <v>852</v>
      </c>
      <c r="B426" s="32" t="s">
        <v>853</v>
      </c>
    </row>
    <row r="427" spans="1:2" x14ac:dyDescent="0.2">
      <c r="A427" s="31" t="s">
        <v>171</v>
      </c>
      <c r="B427" s="32" t="s">
        <v>172</v>
      </c>
    </row>
    <row r="428" spans="1:2" x14ac:dyDescent="0.2">
      <c r="A428" s="31" t="s">
        <v>854</v>
      </c>
      <c r="B428" s="32" t="s">
        <v>855</v>
      </c>
    </row>
    <row r="429" spans="1:2" x14ac:dyDescent="0.2">
      <c r="A429" s="31" t="s">
        <v>856</v>
      </c>
      <c r="B429" s="32" t="s">
        <v>857</v>
      </c>
    </row>
    <row r="430" spans="1:2" x14ac:dyDescent="0.2">
      <c r="A430" s="31" t="s">
        <v>858</v>
      </c>
      <c r="B430" s="32" t="s">
        <v>210</v>
      </c>
    </row>
    <row r="431" spans="1:2" x14ac:dyDescent="0.2">
      <c r="A431" s="31" t="s">
        <v>859</v>
      </c>
      <c r="B431" s="32" t="s">
        <v>860</v>
      </c>
    </row>
    <row r="432" spans="1:2" x14ac:dyDescent="0.2">
      <c r="A432" s="31" t="s">
        <v>861</v>
      </c>
      <c r="B432" s="32" t="s">
        <v>512</v>
      </c>
    </row>
    <row r="433" spans="1:2" x14ac:dyDescent="0.2">
      <c r="A433" s="31" t="s">
        <v>862</v>
      </c>
      <c r="B433" s="32" t="s">
        <v>552</v>
      </c>
    </row>
    <row r="434" spans="1:2" x14ac:dyDescent="0.2">
      <c r="A434" s="31" t="s">
        <v>863</v>
      </c>
      <c r="B434" s="32" t="s">
        <v>479</v>
      </c>
    </row>
    <row r="435" spans="1:2" x14ac:dyDescent="0.2">
      <c r="A435" s="31" t="s">
        <v>864</v>
      </c>
      <c r="B435" s="32" t="s">
        <v>865</v>
      </c>
    </row>
    <row r="436" spans="1:2" x14ac:dyDescent="0.2">
      <c r="A436" s="31" t="s">
        <v>1158</v>
      </c>
      <c r="B436" s="32" t="s">
        <v>758</v>
      </c>
    </row>
    <row r="437" spans="1:2" x14ac:dyDescent="0.2">
      <c r="A437" s="31" t="s">
        <v>866</v>
      </c>
      <c r="B437" s="32" t="s">
        <v>61</v>
      </c>
    </row>
    <row r="438" spans="1:2" x14ac:dyDescent="0.2">
      <c r="A438" s="31" t="s">
        <v>867</v>
      </c>
      <c r="B438" s="32" t="s">
        <v>868</v>
      </c>
    </row>
    <row r="439" spans="1:2" x14ac:dyDescent="0.2">
      <c r="A439" s="31" t="s">
        <v>869</v>
      </c>
      <c r="B439" s="32" t="s">
        <v>495</v>
      </c>
    </row>
    <row r="440" spans="1:2" x14ac:dyDescent="0.2">
      <c r="A440" s="31" t="s">
        <v>870</v>
      </c>
      <c r="B440" s="32" t="s">
        <v>871</v>
      </c>
    </row>
    <row r="441" spans="1:2" x14ac:dyDescent="0.2">
      <c r="A441" s="31" t="s">
        <v>872</v>
      </c>
      <c r="B441" s="32" t="s">
        <v>873</v>
      </c>
    </row>
    <row r="442" spans="1:2" x14ac:dyDescent="0.2">
      <c r="A442" s="31" t="s">
        <v>150</v>
      </c>
      <c r="B442" s="32" t="s">
        <v>151</v>
      </c>
    </row>
    <row r="443" spans="1:2" x14ac:dyDescent="0.2">
      <c r="A443" s="31" t="s">
        <v>874</v>
      </c>
      <c r="B443" s="32" t="s">
        <v>398</v>
      </c>
    </row>
    <row r="444" spans="1:2" x14ac:dyDescent="0.2">
      <c r="A444" s="31" t="s">
        <v>875</v>
      </c>
      <c r="B444" s="32" t="s">
        <v>333</v>
      </c>
    </row>
    <row r="445" spans="1:2" x14ac:dyDescent="0.2">
      <c r="A445" s="31" t="s">
        <v>876</v>
      </c>
      <c r="B445" s="32" t="s">
        <v>877</v>
      </c>
    </row>
    <row r="446" spans="1:2" x14ac:dyDescent="0.2">
      <c r="A446" s="31" t="s">
        <v>878</v>
      </c>
      <c r="B446" s="32" t="s">
        <v>879</v>
      </c>
    </row>
    <row r="447" spans="1:2" x14ac:dyDescent="0.2">
      <c r="A447" s="31" t="s">
        <v>880</v>
      </c>
      <c r="B447" s="32" t="s">
        <v>881</v>
      </c>
    </row>
    <row r="448" spans="1:2" x14ac:dyDescent="0.2">
      <c r="A448" s="31" t="s">
        <v>882</v>
      </c>
      <c r="B448" s="32" t="s">
        <v>477</v>
      </c>
    </row>
    <row r="449" spans="1:2" x14ac:dyDescent="0.2">
      <c r="A449" s="31" t="s">
        <v>883</v>
      </c>
      <c r="B449" s="32" t="s">
        <v>884</v>
      </c>
    </row>
    <row r="450" spans="1:2" x14ac:dyDescent="0.2">
      <c r="A450" s="31" t="s">
        <v>885</v>
      </c>
      <c r="B450" s="32" t="s">
        <v>149</v>
      </c>
    </row>
    <row r="451" spans="1:2" x14ac:dyDescent="0.2">
      <c r="A451" s="31" t="s">
        <v>886</v>
      </c>
      <c r="B451" s="32" t="s">
        <v>388</v>
      </c>
    </row>
    <row r="452" spans="1:2" x14ac:dyDescent="0.2">
      <c r="A452" s="31" t="s">
        <v>887</v>
      </c>
      <c r="B452" s="32" t="s">
        <v>738</v>
      </c>
    </row>
    <row r="453" spans="1:2" x14ac:dyDescent="0.2">
      <c r="A453" s="31" t="s">
        <v>888</v>
      </c>
      <c r="B453" s="32" t="s">
        <v>707</v>
      </c>
    </row>
    <row r="454" spans="1:2" x14ac:dyDescent="0.2">
      <c r="A454" s="31" t="s">
        <v>889</v>
      </c>
      <c r="B454" s="32" t="s">
        <v>514</v>
      </c>
    </row>
    <row r="455" spans="1:2" x14ac:dyDescent="0.2">
      <c r="A455" s="31" t="s">
        <v>890</v>
      </c>
      <c r="B455" s="32" t="s">
        <v>891</v>
      </c>
    </row>
    <row r="456" spans="1:2" x14ac:dyDescent="0.2">
      <c r="A456" s="31" t="s">
        <v>892</v>
      </c>
      <c r="B456" s="32" t="s">
        <v>185</v>
      </c>
    </row>
    <row r="457" spans="1:2" x14ac:dyDescent="0.2">
      <c r="A457" s="31" t="s">
        <v>893</v>
      </c>
      <c r="B457" s="32" t="s">
        <v>894</v>
      </c>
    </row>
    <row r="458" spans="1:2" x14ac:dyDescent="0.2">
      <c r="A458" s="31" t="s">
        <v>895</v>
      </c>
      <c r="B458" s="32" t="s">
        <v>896</v>
      </c>
    </row>
    <row r="459" spans="1:2" x14ac:dyDescent="0.2">
      <c r="A459" s="31" t="s">
        <v>897</v>
      </c>
      <c r="B459" s="32" t="s">
        <v>898</v>
      </c>
    </row>
    <row r="460" spans="1:2" x14ac:dyDescent="0.2">
      <c r="A460" s="31" t="s">
        <v>899</v>
      </c>
      <c r="B460" s="32" t="s">
        <v>377</v>
      </c>
    </row>
    <row r="461" spans="1:2" x14ac:dyDescent="0.2">
      <c r="A461" s="31" t="s">
        <v>900</v>
      </c>
      <c r="B461" s="32" t="s">
        <v>151</v>
      </c>
    </row>
    <row r="462" spans="1:2" x14ac:dyDescent="0.2">
      <c r="A462" s="31" t="s">
        <v>901</v>
      </c>
      <c r="B462" s="32" t="s">
        <v>161</v>
      </c>
    </row>
    <row r="463" spans="1:2" x14ac:dyDescent="0.2">
      <c r="A463" s="31" t="s">
        <v>902</v>
      </c>
      <c r="B463" s="32" t="s">
        <v>636</v>
      </c>
    </row>
    <row r="464" spans="1:2" x14ac:dyDescent="0.2">
      <c r="A464" s="31" t="s">
        <v>903</v>
      </c>
      <c r="B464" s="32" t="s">
        <v>125</v>
      </c>
    </row>
    <row r="465" spans="1:2" x14ac:dyDescent="0.2">
      <c r="A465" s="31" t="s">
        <v>904</v>
      </c>
      <c r="B465" s="32" t="s">
        <v>905</v>
      </c>
    </row>
    <row r="466" spans="1:2" x14ac:dyDescent="0.2">
      <c r="A466" s="31" t="s">
        <v>906</v>
      </c>
      <c r="B466" s="32" t="s">
        <v>907</v>
      </c>
    </row>
    <row r="467" spans="1:2" x14ac:dyDescent="0.2">
      <c r="A467" s="31" t="s">
        <v>908</v>
      </c>
      <c r="B467" s="32" t="s">
        <v>909</v>
      </c>
    </row>
    <row r="468" spans="1:2" x14ac:dyDescent="0.2">
      <c r="A468" s="31" t="s">
        <v>132</v>
      </c>
      <c r="B468" s="32" t="s">
        <v>910</v>
      </c>
    </row>
    <row r="469" spans="1:2" x14ac:dyDescent="0.2">
      <c r="A469" s="31" t="s">
        <v>911</v>
      </c>
      <c r="B469" s="32" t="s">
        <v>584</v>
      </c>
    </row>
    <row r="470" spans="1:2" x14ac:dyDescent="0.2">
      <c r="A470" s="31" t="s">
        <v>912</v>
      </c>
      <c r="B470" s="32" t="s">
        <v>355</v>
      </c>
    </row>
    <row r="471" spans="1:2" x14ac:dyDescent="0.2">
      <c r="A471" s="31" t="s">
        <v>913</v>
      </c>
      <c r="B471" s="32" t="s">
        <v>914</v>
      </c>
    </row>
    <row r="472" spans="1:2" x14ac:dyDescent="0.2">
      <c r="A472" s="31" t="s">
        <v>152</v>
      </c>
      <c r="B472" s="32" t="s">
        <v>153</v>
      </c>
    </row>
    <row r="473" spans="1:2" x14ac:dyDescent="0.2">
      <c r="A473" s="31" t="s">
        <v>915</v>
      </c>
      <c r="B473" s="32" t="s">
        <v>916</v>
      </c>
    </row>
    <row r="474" spans="1:2" x14ac:dyDescent="0.2">
      <c r="A474" s="31" t="s">
        <v>917</v>
      </c>
      <c r="B474" s="32" t="s">
        <v>339</v>
      </c>
    </row>
    <row r="475" spans="1:2" x14ac:dyDescent="0.2">
      <c r="A475" s="31" t="s">
        <v>918</v>
      </c>
      <c r="B475" s="32" t="s">
        <v>431</v>
      </c>
    </row>
    <row r="476" spans="1:2" x14ac:dyDescent="0.2">
      <c r="A476" s="31" t="s">
        <v>919</v>
      </c>
      <c r="B476" s="32" t="s">
        <v>920</v>
      </c>
    </row>
    <row r="477" spans="1:2" x14ac:dyDescent="0.2">
      <c r="A477" s="31" t="s">
        <v>921</v>
      </c>
      <c r="B477" s="32" t="s">
        <v>763</v>
      </c>
    </row>
    <row r="478" spans="1:2" x14ac:dyDescent="0.2">
      <c r="A478" s="31" t="s">
        <v>922</v>
      </c>
      <c r="B478" s="32" t="s">
        <v>923</v>
      </c>
    </row>
    <row r="479" spans="1:2" x14ac:dyDescent="0.2">
      <c r="A479" s="31" t="s">
        <v>924</v>
      </c>
      <c r="B479" s="32" t="s">
        <v>925</v>
      </c>
    </row>
    <row r="480" spans="1:2" x14ac:dyDescent="0.2">
      <c r="A480" s="31" t="s">
        <v>926</v>
      </c>
      <c r="B480" s="32" t="s">
        <v>413</v>
      </c>
    </row>
    <row r="481" spans="1:2" x14ac:dyDescent="0.2">
      <c r="A481" s="31" t="s">
        <v>927</v>
      </c>
      <c r="B481" s="32" t="s">
        <v>928</v>
      </c>
    </row>
    <row r="482" spans="1:2" x14ac:dyDescent="0.2">
      <c r="A482" s="31" t="s">
        <v>929</v>
      </c>
      <c r="B482" s="32" t="s">
        <v>930</v>
      </c>
    </row>
    <row r="483" spans="1:2" x14ac:dyDescent="0.2">
      <c r="A483" s="31" t="s">
        <v>931</v>
      </c>
      <c r="B483" s="32" t="s">
        <v>347</v>
      </c>
    </row>
    <row r="484" spans="1:2" x14ac:dyDescent="0.2">
      <c r="A484" s="31" t="s">
        <v>932</v>
      </c>
      <c r="B484" s="32" t="s">
        <v>567</v>
      </c>
    </row>
    <row r="485" spans="1:2" x14ac:dyDescent="0.2">
      <c r="A485" s="31" t="s">
        <v>933</v>
      </c>
      <c r="B485" s="32" t="s">
        <v>204</v>
      </c>
    </row>
    <row r="486" spans="1:2" x14ac:dyDescent="0.2">
      <c r="A486" s="31" t="s">
        <v>934</v>
      </c>
      <c r="B486" s="32" t="s">
        <v>935</v>
      </c>
    </row>
    <row r="487" spans="1:2" x14ac:dyDescent="0.2">
      <c r="A487" s="31" t="s">
        <v>936</v>
      </c>
      <c r="B487" s="32" t="s">
        <v>937</v>
      </c>
    </row>
    <row r="488" spans="1:2" x14ac:dyDescent="0.2">
      <c r="A488" s="31" t="s">
        <v>938</v>
      </c>
      <c r="B488" s="32" t="s">
        <v>939</v>
      </c>
    </row>
    <row r="489" spans="1:2" x14ac:dyDescent="0.2">
      <c r="A489" s="31" t="s">
        <v>940</v>
      </c>
      <c r="B489" s="32" t="s">
        <v>941</v>
      </c>
    </row>
    <row r="490" spans="1:2" x14ac:dyDescent="0.2">
      <c r="A490" s="31" t="s">
        <v>1163</v>
      </c>
      <c r="B490" s="32" t="s">
        <v>609</v>
      </c>
    </row>
    <row r="491" spans="1:2" x14ac:dyDescent="0.2">
      <c r="A491" s="31" t="s">
        <v>156</v>
      </c>
      <c r="B491" s="32" t="s">
        <v>161</v>
      </c>
    </row>
    <row r="492" spans="1:2" x14ac:dyDescent="0.2">
      <c r="A492" s="31" t="s">
        <v>942</v>
      </c>
      <c r="B492" s="32" t="s">
        <v>290</v>
      </c>
    </row>
    <row r="493" spans="1:2" x14ac:dyDescent="0.2">
      <c r="A493" s="31" t="s">
        <v>943</v>
      </c>
      <c r="B493" s="32" t="s">
        <v>944</v>
      </c>
    </row>
    <row r="494" spans="1:2" x14ac:dyDescent="0.2">
      <c r="A494" s="31" t="s">
        <v>945</v>
      </c>
      <c r="B494" s="32" t="s">
        <v>582</v>
      </c>
    </row>
    <row r="495" spans="1:2" x14ac:dyDescent="0.2">
      <c r="A495" s="31" t="s">
        <v>946</v>
      </c>
      <c r="B495" s="32" t="s">
        <v>681</v>
      </c>
    </row>
    <row r="496" spans="1:2" x14ac:dyDescent="0.2">
      <c r="A496" s="31" t="s">
        <v>947</v>
      </c>
      <c r="B496" s="32" t="s">
        <v>598</v>
      </c>
    </row>
    <row r="497" spans="1:2" x14ac:dyDescent="0.2">
      <c r="A497" s="31" t="s">
        <v>948</v>
      </c>
      <c r="B497" s="32" t="s">
        <v>949</v>
      </c>
    </row>
    <row r="498" spans="1:2" x14ac:dyDescent="0.2">
      <c r="A498" s="31" t="s">
        <v>950</v>
      </c>
      <c r="B498" s="32" t="s">
        <v>407</v>
      </c>
    </row>
    <row r="499" spans="1:2" x14ac:dyDescent="0.2">
      <c r="A499" s="31" t="s">
        <v>951</v>
      </c>
      <c r="B499" s="32" t="s">
        <v>796</v>
      </c>
    </row>
    <row r="500" spans="1:2" x14ac:dyDescent="0.2">
      <c r="A500" s="31" t="s">
        <v>154</v>
      </c>
      <c r="B500" s="32" t="s">
        <v>155</v>
      </c>
    </row>
    <row r="501" spans="1:2" x14ac:dyDescent="0.2">
      <c r="A501" s="31" t="s">
        <v>952</v>
      </c>
      <c r="B501" s="32" t="s">
        <v>662</v>
      </c>
    </row>
    <row r="502" spans="1:2" x14ac:dyDescent="0.2">
      <c r="A502" s="31" t="s">
        <v>953</v>
      </c>
      <c r="B502" s="32" t="s">
        <v>517</v>
      </c>
    </row>
    <row r="503" spans="1:2" x14ac:dyDescent="0.2">
      <c r="A503" s="31" t="s">
        <v>954</v>
      </c>
      <c r="B503" s="32" t="s">
        <v>955</v>
      </c>
    </row>
    <row r="504" spans="1:2" x14ac:dyDescent="0.2">
      <c r="A504" s="31" t="s">
        <v>956</v>
      </c>
      <c r="B504" s="32" t="s">
        <v>957</v>
      </c>
    </row>
    <row r="505" spans="1:2" x14ac:dyDescent="0.2">
      <c r="A505" s="31" t="s">
        <v>958</v>
      </c>
      <c r="B505" s="32" t="s">
        <v>586</v>
      </c>
    </row>
    <row r="506" spans="1:2" x14ac:dyDescent="0.2">
      <c r="A506" s="31" t="s">
        <v>959</v>
      </c>
      <c r="B506" s="32" t="s">
        <v>960</v>
      </c>
    </row>
    <row r="507" spans="1:2" x14ac:dyDescent="0.2">
      <c r="A507" s="31" t="s">
        <v>961</v>
      </c>
      <c r="B507" s="32" t="s">
        <v>962</v>
      </c>
    </row>
    <row r="508" spans="1:2" x14ac:dyDescent="0.2">
      <c r="A508" s="31" t="s">
        <v>963</v>
      </c>
      <c r="B508" s="32" t="s">
        <v>964</v>
      </c>
    </row>
    <row r="509" spans="1:2" x14ac:dyDescent="0.2">
      <c r="A509" s="31" t="s">
        <v>965</v>
      </c>
      <c r="B509" s="32" t="s">
        <v>966</v>
      </c>
    </row>
    <row r="510" spans="1:2" x14ac:dyDescent="0.2">
      <c r="A510" s="31" t="s">
        <v>967</v>
      </c>
      <c r="B510" s="32" t="s">
        <v>433</v>
      </c>
    </row>
    <row r="511" spans="1:2" x14ac:dyDescent="0.2">
      <c r="A511" s="31" t="s">
        <v>968</v>
      </c>
      <c r="B511" s="32" t="s">
        <v>857</v>
      </c>
    </row>
    <row r="512" spans="1:2" x14ac:dyDescent="0.2">
      <c r="A512" s="31" t="s">
        <v>969</v>
      </c>
      <c r="B512" s="32" t="s">
        <v>649</v>
      </c>
    </row>
    <row r="513" spans="1:2" x14ac:dyDescent="0.2">
      <c r="A513" s="31" t="s">
        <v>970</v>
      </c>
      <c r="B513" s="32" t="s">
        <v>905</v>
      </c>
    </row>
    <row r="514" spans="1:2" x14ac:dyDescent="0.2">
      <c r="A514" s="31" t="s">
        <v>971</v>
      </c>
      <c r="B514" s="32" t="s">
        <v>972</v>
      </c>
    </row>
    <row r="515" spans="1:2" x14ac:dyDescent="0.2">
      <c r="A515" s="31" t="s">
        <v>973</v>
      </c>
      <c r="B515" s="32" t="s">
        <v>495</v>
      </c>
    </row>
    <row r="516" spans="1:2" x14ac:dyDescent="0.2">
      <c r="A516" s="31" t="s">
        <v>974</v>
      </c>
      <c r="B516" s="32" t="s">
        <v>239</v>
      </c>
    </row>
    <row r="517" spans="1:2" x14ac:dyDescent="0.2">
      <c r="A517" s="31" t="s">
        <v>975</v>
      </c>
      <c r="B517" s="32" t="s">
        <v>235</v>
      </c>
    </row>
    <row r="518" spans="1:2" x14ac:dyDescent="0.2">
      <c r="A518" s="31" t="s">
        <v>976</v>
      </c>
      <c r="B518" s="32" t="s">
        <v>977</v>
      </c>
    </row>
    <row r="519" spans="1:2" x14ac:dyDescent="0.2">
      <c r="A519" s="31" t="s">
        <v>978</v>
      </c>
      <c r="B519" s="32" t="s">
        <v>779</v>
      </c>
    </row>
    <row r="520" spans="1:2" x14ac:dyDescent="0.2">
      <c r="A520" s="31" t="s">
        <v>979</v>
      </c>
      <c r="B520" s="32" t="s">
        <v>980</v>
      </c>
    </row>
    <row r="521" spans="1:2" x14ac:dyDescent="0.2">
      <c r="A521" s="31" t="s">
        <v>981</v>
      </c>
      <c r="B521" s="32" t="s">
        <v>982</v>
      </c>
    </row>
    <row r="522" spans="1:2" x14ac:dyDescent="0.2">
      <c r="A522" s="31" t="s">
        <v>983</v>
      </c>
      <c r="B522" s="32" t="s">
        <v>349</v>
      </c>
    </row>
    <row r="523" spans="1:2" x14ac:dyDescent="0.2">
      <c r="A523" s="31" t="s">
        <v>984</v>
      </c>
      <c r="B523" s="32" t="s">
        <v>985</v>
      </c>
    </row>
    <row r="524" spans="1:2" x14ac:dyDescent="0.2">
      <c r="A524" s="31" t="s">
        <v>986</v>
      </c>
      <c r="B524" s="32" t="s">
        <v>161</v>
      </c>
    </row>
    <row r="525" spans="1:2" x14ac:dyDescent="0.2">
      <c r="A525" s="31" t="s">
        <v>987</v>
      </c>
      <c r="B525" s="32" t="s">
        <v>988</v>
      </c>
    </row>
    <row r="526" spans="1:2" x14ac:dyDescent="0.2">
      <c r="A526" s="31" t="s">
        <v>989</v>
      </c>
      <c r="B526" s="32" t="s">
        <v>898</v>
      </c>
    </row>
    <row r="527" spans="1:2" x14ac:dyDescent="0.2">
      <c r="A527" s="31" t="s">
        <v>990</v>
      </c>
      <c r="B527" s="32" t="s">
        <v>991</v>
      </c>
    </row>
    <row r="528" spans="1:2" x14ac:dyDescent="0.2">
      <c r="A528" s="31" t="s">
        <v>992</v>
      </c>
      <c r="B528" s="32" t="s">
        <v>993</v>
      </c>
    </row>
    <row r="529" spans="1:2" x14ac:dyDescent="0.2">
      <c r="A529" s="31" t="s">
        <v>994</v>
      </c>
      <c r="B529" s="32" t="s">
        <v>980</v>
      </c>
    </row>
    <row r="530" spans="1:2" x14ac:dyDescent="0.2">
      <c r="A530" s="31" t="s">
        <v>995</v>
      </c>
      <c r="B530" s="32" t="s">
        <v>996</v>
      </c>
    </row>
    <row r="531" spans="1:2" x14ac:dyDescent="0.2">
      <c r="A531" s="31" t="s">
        <v>997</v>
      </c>
      <c r="B531" s="32" t="s">
        <v>248</v>
      </c>
    </row>
    <row r="532" spans="1:2" x14ac:dyDescent="0.2">
      <c r="A532" s="31" t="s">
        <v>998</v>
      </c>
      <c r="B532" s="32" t="s">
        <v>999</v>
      </c>
    </row>
    <row r="533" spans="1:2" x14ac:dyDescent="0.2">
      <c r="A533" s="31" t="s">
        <v>1000</v>
      </c>
      <c r="B533" s="32" t="s">
        <v>1001</v>
      </c>
    </row>
    <row r="534" spans="1:2" x14ac:dyDescent="0.2">
      <c r="A534" s="31" t="s">
        <v>1002</v>
      </c>
      <c r="B534" s="32" t="s">
        <v>1003</v>
      </c>
    </row>
    <row r="535" spans="1:2" x14ac:dyDescent="0.2">
      <c r="A535" s="31" t="s">
        <v>1004</v>
      </c>
      <c r="B535" s="32" t="s">
        <v>1005</v>
      </c>
    </row>
    <row r="536" spans="1:2" x14ac:dyDescent="0.2">
      <c r="A536" s="31" t="s">
        <v>1164</v>
      </c>
      <c r="B536" s="32" t="s">
        <v>1006</v>
      </c>
    </row>
    <row r="537" spans="1:2" x14ac:dyDescent="0.2">
      <c r="A537" s="31" t="s">
        <v>1007</v>
      </c>
      <c r="B537" s="32" t="s">
        <v>1008</v>
      </c>
    </row>
    <row r="538" spans="1:2" x14ac:dyDescent="0.2">
      <c r="A538" s="31" t="s">
        <v>1009</v>
      </c>
      <c r="B538" s="32" t="s">
        <v>68</v>
      </c>
    </row>
    <row r="539" spans="1:2" x14ac:dyDescent="0.2">
      <c r="A539" s="31" t="s">
        <v>1010</v>
      </c>
      <c r="B539" s="32" t="s">
        <v>1011</v>
      </c>
    </row>
    <row r="540" spans="1:2" x14ac:dyDescent="0.2">
      <c r="A540" s="31" t="s">
        <v>1012</v>
      </c>
      <c r="B540" s="32" t="s">
        <v>235</v>
      </c>
    </row>
    <row r="541" spans="1:2" x14ac:dyDescent="0.2">
      <c r="A541" s="31" t="s">
        <v>1013</v>
      </c>
      <c r="B541" s="32" t="s">
        <v>910</v>
      </c>
    </row>
    <row r="542" spans="1:2" x14ac:dyDescent="0.2">
      <c r="A542" s="31" t="s">
        <v>1014</v>
      </c>
      <c r="B542" s="32" t="s">
        <v>1015</v>
      </c>
    </row>
    <row r="543" spans="1:2" x14ac:dyDescent="0.2">
      <c r="A543" s="31" t="s">
        <v>1016</v>
      </c>
      <c r="B543" s="32" t="s">
        <v>202</v>
      </c>
    </row>
    <row r="544" spans="1:2" x14ac:dyDescent="0.2">
      <c r="A544" s="31" t="s">
        <v>1017</v>
      </c>
      <c r="B544" s="32" t="s">
        <v>488</v>
      </c>
    </row>
    <row r="545" spans="1:2" x14ac:dyDescent="0.2">
      <c r="A545" s="31" t="s">
        <v>1018</v>
      </c>
      <c r="B545" s="32" t="s">
        <v>1019</v>
      </c>
    </row>
    <row r="546" spans="1:2" x14ac:dyDescent="0.2">
      <c r="A546" s="31" t="s">
        <v>164</v>
      </c>
      <c r="B546" s="32" t="s">
        <v>173</v>
      </c>
    </row>
    <row r="547" spans="1:2" x14ac:dyDescent="0.2">
      <c r="A547" s="31" t="s">
        <v>1020</v>
      </c>
      <c r="B547" s="32" t="s">
        <v>1021</v>
      </c>
    </row>
    <row r="548" spans="1:2" x14ac:dyDescent="0.2">
      <c r="A548" s="31" t="s">
        <v>52</v>
      </c>
      <c r="B548" s="32" t="s">
        <v>68</v>
      </c>
    </row>
    <row r="549" spans="1:2" x14ac:dyDescent="0.2">
      <c r="A549" s="31" t="s">
        <v>1022</v>
      </c>
      <c r="B549" s="32" t="s">
        <v>1023</v>
      </c>
    </row>
    <row r="550" spans="1:2" x14ac:dyDescent="0.2">
      <c r="A550" s="31" t="s">
        <v>1024</v>
      </c>
      <c r="B550" s="32" t="s">
        <v>1025</v>
      </c>
    </row>
    <row r="551" spans="1:2" x14ac:dyDescent="0.2">
      <c r="A551" s="31" t="s">
        <v>1026</v>
      </c>
      <c r="B551" s="32" t="s">
        <v>141</v>
      </c>
    </row>
    <row r="552" spans="1:2" x14ac:dyDescent="0.2">
      <c r="A552" s="31" t="s">
        <v>1027</v>
      </c>
      <c r="B552" s="32" t="s">
        <v>980</v>
      </c>
    </row>
    <row r="553" spans="1:2" x14ac:dyDescent="0.2">
      <c r="A553" s="31" t="s">
        <v>1028</v>
      </c>
      <c r="B553" s="32" t="s">
        <v>669</v>
      </c>
    </row>
    <row r="554" spans="1:2" x14ac:dyDescent="0.2">
      <c r="A554" s="31" t="s">
        <v>1029</v>
      </c>
      <c r="B554" s="32" t="s">
        <v>1030</v>
      </c>
    </row>
    <row r="555" spans="1:2" x14ac:dyDescent="0.2">
      <c r="A555" s="31" t="s">
        <v>1031</v>
      </c>
      <c r="B555" s="32" t="s">
        <v>1032</v>
      </c>
    </row>
    <row r="556" spans="1:2" x14ac:dyDescent="0.2">
      <c r="A556" s="31" t="s">
        <v>1033</v>
      </c>
      <c r="B556" s="32" t="s">
        <v>288</v>
      </c>
    </row>
    <row r="557" spans="1:2" x14ac:dyDescent="0.2">
      <c r="A557" s="31" t="s">
        <v>1034</v>
      </c>
      <c r="B557" s="32" t="s">
        <v>473</v>
      </c>
    </row>
    <row r="558" spans="1:2" x14ac:dyDescent="0.2">
      <c r="A558" s="31" t="s">
        <v>1035</v>
      </c>
      <c r="B558" s="32" t="s">
        <v>1036</v>
      </c>
    </row>
    <row r="559" spans="1:2" x14ac:dyDescent="0.2">
      <c r="A559" s="31" t="s">
        <v>1037</v>
      </c>
      <c r="B559" s="32" t="s">
        <v>1038</v>
      </c>
    </row>
    <row r="560" spans="1:2" x14ac:dyDescent="0.2">
      <c r="A560" s="31" t="s">
        <v>174</v>
      </c>
      <c r="B560" s="32" t="s">
        <v>1039</v>
      </c>
    </row>
    <row r="561" spans="1:2" x14ac:dyDescent="0.2">
      <c r="A561" s="31" t="s">
        <v>1166</v>
      </c>
      <c r="B561" s="32" t="s">
        <v>1040</v>
      </c>
    </row>
    <row r="562" spans="1:2" x14ac:dyDescent="0.2">
      <c r="A562" s="31" t="s">
        <v>1041</v>
      </c>
      <c r="B562" s="32" t="s">
        <v>252</v>
      </c>
    </row>
    <row r="563" spans="1:2" x14ac:dyDescent="0.2">
      <c r="A563" s="31" t="s">
        <v>1042</v>
      </c>
      <c r="B563" s="32" t="s">
        <v>246</v>
      </c>
    </row>
    <row r="564" spans="1:2" x14ac:dyDescent="0.2">
      <c r="A564" s="31" t="s">
        <v>1043</v>
      </c>
      <c r="B564" s="32" t="s">
        <v>1044</v>
      </c>
    </row>
    <row r="565" spans="1:2" x14ac:dyDescent="0.2">
      <c r="A565" s="31" t="s">
        <v>1045</v>
      </c>
      <c r="B565" s="32" t="s">
        <v>898</v>
      </c>
    </row>
    <row r="566" spans="1:2" x14ac:dyDescent="0.2">
      <c r="A566" s="31" t="s">
        <v>1046</v>
      </c>
      <c r="B566" s="32" t="s">
        <v>928</v>
      </c>
    </row>
    <row r="567" spans="1:2" x14ac:dyDescent="0.2">
      <c r="A567" s="31" t="s">
        <v>1047</v>
      </c>
      <c r="B567" s="32" t="s">
        <v>357</v>
      </c>
    </row>
    <row r="568" spans="1:2" x14ac:dyDescent="0.2">
      <c r="A568" s="31" t="s">
        <v>1048</v>
      </c>
      <c r="B568" s="32" t="s">
        <v>1049</v>
      </c>
    </row>
    <row r="569" spans="1:2" x14ac:dyDescent="0.2">
      <c r="A569" s="31" t="s">
        <v>1050</v>
      </c>
      <c r="B569" s="32" t="s">
        <v>56</v>
      </c>
    </row>
    <row r="570" spans="1:2" x14ac:dyDescent="0.2">
      <c r="A570" s="31" t="s">
        <v>1051</v>
      </c>
      <c r="B570" s="32" t="s">
        <v>1052</v>
      </c>
    </row>
    <row r="571" spans="1:2" x14ac:dyDescent="0.2">
      <c r="A571" s="31" t="s">
        <v>1053</v>
      </c>
      <c r="B571" s="32" t="s">
        <v>1054</v>
      </c>
    </row>
    <row r="572" spans="1:2" x14ac:dyDescent="0.2">
      <c r="A572" s="31" t="s">
        <v>1055</v>
      </c>
      <c r="B572" s="32" t="s">
        <v>652</v>
      </c>
    </row>
    <row r="573" spans="1:2" x14ac:dyDescent="0.2">
      <c r="A573" s="31" t="s">
        <v>1056</v>
      </c>
      <c r="B573" s="32" t="s">
        <v>1057</v>
      </c>
    </row>
    <row r="574" spans="1:2" x14ac:dyDescent="0.2">
      <c r="A574" s="31" t="s">
        <v>1058</v>
      </c>
      <c r="B574" s="32" t="s">
        <v>1059</v>
      </c>
    </row>
    <row r="575" spans="1:2" x14ac:dyDescent="0.2">
      <c r="A575" s="31" t="s">
        <v>1060</v>
      </c>
      <c r="B575" s="32" t="s">
        <v>1061</v>
      </c>
    </row>
    <row r="576" spans="1:2" x14ac:dyDescent="0.2">
      <c r="A576" s="31" t="s">
        <v>1062</v>
      </c>
      <c r="B576" s="32" t="s">
        <v>1063</v>
      </c>
    </row>
    <row r="577" spans="1:2" x14ac:dyDescent="0.2">
      <c r="A577" s="31" t="s">
        <v>1064</v>
      </c>
      <c r="B577" s="32" t="s">
        <v>1065</v>
      </c>
    </row>
    <row r="578" spans="1:2" x14ac:dyDescent="0.2">
      <c r="A578" s="31" t="s">
        <v>162</v>
      </c>
      <c r="B578" s="32" t="s">
        <v>163</v>
      </c>
    </row>
    <row r="579" spans="1:2" x14ac:dyDescent="0.2">
      <c r="A579" s="31" t="s">
        <v>1066</v>
      </c>
      <c r="B579" s="32" t="s">
        <v>1067</v>
      </c>
    </row>
    <row r="580" spans="1:2" x14ac:dyDescent="0.2">
      <c r="A580" s="31" t="s">
        <v>1068</v>
      </c>
      <c r="B580" s="32" t="s">
        <v>363</v>
      </c>
    </row>
    <row r="581" spans="1:2" x14ac:dyDescent="0.2">
      <c r="A581" s="31" t="s">
        <v>1069</v>
      </c>
      <c r="B581" s="32" t="s">
        <v>1070</v>
      </c>
    </row>
    <row r="582" spans="1:2" x14ac:dyDescent="0.2">
      <c r="A582" s="31" t="s">
        <v>1071</v>
      </c>
      <c r="B582" s="32" t="s">
        <v>1072</v>
      </c>
    </row>
    <row r="583" spans="1:2" x14ac:dyDescent="0.2">
      <c r="A583" s="31" t="s">
        <v>116</v>
      </c>
      <c r="B583" s="32" t="s">
        <v>235</v>
      </c>
    </row>
    <row r="584" spans="1:2" x14ac:dyDescent="0.2">
      <c r="A584" s="31" t="s">
        <v>179</v>
      </c>
      <c r="B584" s="32" t="s">
        <v>188</v>
      </c>
    </row>
    <row r="585" spans="1:2" x14ac:dyDescent="0.2">
      <c r="A585" s="31" t="s">
        <v>1073</v>
      </c>
      <c r="B585" s="32" t="s">
        <v>1074</v>
      </c>
    </row>
    <row r="586" spans="1:2" x14ac:dyDescent="0.2">
      <c r="A586" s="31" t="s">
        <v>1075</v>
      </c>
      <c r="B586" s="32" t="s">
        <v>316</v>
      </c>
    </row>
    <row r="587" spans="1:2" x14ac:dyDescent="0.2">
      <c r="A587" s="31" t="s">
        <v>1076</v>
      </c>
      <c r="B587" s="32" t="s">
        <v>1077</v>
      </c>
    </row>
    <row r="588" spans="1:2" x14ac:dyDescent="0.2">
      <c r="A588" s="31" t="s">
        <v>1165</v>
      </c>
      <c r="B588" s="32" t="s">
        <v>64</v>
      </c>
    </row>
    <row r="589" spans="1:2" x14ac:dyDescent="0.2">
      <c r="A589" s="31" t="s">
        <v>1078</v>
      </c>
      <c r="B589" s="32" t="s">
        <v>429</v>
      </c>
    </row>
    <row r="590" spans="1:2" x14ac:dyDescent="0.2">
      <c r="A590" s="31" t="s">
        <v>1079</v>
      </c>
      <c r="B590" s="32" t="s">
        <v>1080</v>
      </c>
    </row>
    <row r="591" spans="1:2" x14ac:dyDescent="0.2">
      <c r="A591" s="31" t="s">
        <v>1081</v>
      </c>
      <c r="B591" s="32" t="s">
        <v>1082</v>
      </c>
    </row>
    <row r="592" spans="1:2" x14ac:dyDescent="0.2">
      <c r="A592" s="31" t="s">
        <v>1083</v>
      </c>
      <c r="B592" s="32" t="s">
        <v>582</v>
      </c>
    </row>
    <row r="593" spans="1:2" x14ac:dyDescent="0.2">
      <c r="A593" s="31" t="s">
        <v>1084</v>
      </c>
      <c r="B593" s="32" t="s">
        <v>163</v>
      </c>
    </row>
    <row r="594" spans="1:2" x14ac:dyDescent="0.2">
      <c r="A594" s="31" t="s">
        <v>1085</v>
      </c>
      <c r="B594" s="32" t="s">
        <v>495</v>
      </c>
    </row>
    <row r="595" spans="1:2" x14ac:dyDescent="0.2">
      <c r="A595" s="31" t="s">
        <v>1086</v>
      </c>
      <c r="B595" s="32" t="s">
        <v>1087</v>
      </c>
    </row>
    <row r="596" spans="1:2" x14ac:dyDescent="0.2">
      <c r="A596" s="31" t="s">
        <v>1088</v>
      </c>
      <c r="B596" s="32" t="s">
        <v>1089</v>
      </c>
    </row>
    <row r="597" spans="1:2" x14ac:dyDescent="0.2">
      <c r="A597" s="31" t="s">
        <v>1090</v>
      </c>
      <c r="B597" s="32" t="s">
        <v>1091</v>
      </c>
    </row>
    <row r="598" spans="1:2" x14ac:dyDescent="0.2">
      <c r="A598" s="31" t="s">
        <v>1092</v>
      </c>
      <c r="B598" s="32" t="s">
        <v>402</v>
      </c>
    </row>
    <row r="599" spans="1:2" x14ac:dyDescent="0.2">
      <c r="A599" s="31" t="s">
        <v>1093</v>
      </c>
      <c r="B599" s="32" t="s">
        <v>1094</v>
      </c>
    </row>
    <row r="600" spans="1:2" x14ac:dyDescent="0.2">
      <c r="A600" s="31" t="s">
        <v>1095</v>
      </c>
      <c r="B600" s="32" t="s">
        <v>294</v>
      </c>
    </row>
    <row r="601" spans="1:2" x14ac:dyDescent="0.2">
      <c r="A601" s="31" t="s">
        <v>1096</v>
      </c>
      <c r="B601" s="32" t="s">
        <v>300</v>
      </c>
    </row>
    <row r="602" spans="1:2" x14ac:dyDescent="0.2">
      <c r="A602" s="31" t="s">
        <v>1097</v>
      </c>
      <c r="B602" s="32" t="s">
        <v>1098</v>
      </c>
    </row>
    <row r="603" spans="1:2" x14ac:dyDescent="0.2">
      <c r="A603" s="31" t="s">
        <v>1099</v>
      </c>
      <c r="B603" s="32" t="s">
        <v>1036</v>
      </c>
    </row>
    <row r="604" spans="1:2" x14ac:dyDescent="0.2">
      <c r="A604" s="31" t="s">
        <v>1100</v>
      </c>
      <c r="B604" s="32" t="s">
        <v>907</v>
      </c>
    </row>
    <row r="605" spans="1:2" x14ac:dyDescent="0.2">
      <c r="A605" s="31" t="s">
        <v>1101</v>
      </c>
      <c r="B605" s="32" t="s">
        <v>844</v>
      </c>
    </row>
    <row r="606" spans="1:2" x14ac:dyDescent="0.2">
      <c r="A606" s="31" t="s">
        <v>189</v>
      </c>
      <c r="B606" s="32" t="s">
        <v>190</v>
      </c>
    </row>
    <row r="607" spans="1:2" x14ac:dyDescent="0.2">
      <c r="A607" s="31" t="s">
        <v>1102</v>
      </c>
      <c r="B607" s="32" t="s">
        <v>1103</v>
      </c>
    </row>
    <row r="608" spans="1:2" x14ac:dyDescent="0.2">
      <c r="A608" s="31" t="s">
        <v>1104</v>
      </c>
      <c r="B608" s="32" t="s">
        <v>306</v>
      </c>
    </row>
    <row r="609" spans="1:2" x14ac:dyDescent="0.2">
      <c r="A609" s="31" t="s">
        <v>1105</v>
      </c>
      <c r="B609" s="32" t="s">
        <v>1106</v>
      </c>
    </row>
    <row r="610" spans="1:2" x14ac:dyDescent="0.2">
      <c r="A610" s="31" t="s">
        <v>1107</v>
      </c>
      <c r="B610" s="32" t="s">
        <v>1108</v>
      </c>
    </row>
    <row r="611" spans="1:2" x14ac:dyDescent="0.2">
      <c r="A611" s="31" t="s">
        <v>191</v>
      </c>
      <c r="B611" s="32" t="s">
        <v>192</v>
      </c>
    </row>
    <row r="612" spans="1:2" x14ac:dyDescent="0.2">
      <c r="A612" s="31" t="s">
        <v>1109</v>
      </c>
      <c r="B612" s="32" t="s">
        <v>1110</v>
      </c>
    </row>
    <row r="613" spans="1:2" x14ac:dyDescent="0.2">
      <c r="A613" s="31" t="s">
        <v>1111</v>
      </c>
      <c r="B613" s="32" t="s">
        <v>386</v>
      </c>
    </row>
    <row r="614" spans="1:2" x14ac:dyDescent="0.2">
      <c r="A614" s="31" t="s">
        <v>1112</v>
      </c>
      <c r="B614" s="32" t="s">
        <v>1113</v>
      </c>
    </row>
    <row r="615" spans="1:2" x14ac:dyDescent="0.2">
      <c r="A615" s="31" t="s">
        <v>1114</v>
      </c>
      <c r="B615" s="32" t="s">
        <v>1115</v>
      </c>
    </row>
    <row r="616" spans="1:2" x14ac:dyDescent="0.2">
      <c r="A616" s="31" t="s">
        <v>1116</v>
      </c>
      <c r="B616" s="32" t="s">
        <v>1117</v>
      </c>
    </row>
    <row r="617" spans="1:2" x14ac:dyDescent="0.2">
      <c r="A617" s="31" t="s">
        <v>1118</v>
      </c>
      <c r="B617" s="32" t="s">
        <v>1119</v>
      </c>
    </row>
    <row r="618" spans="1:2" x14ac:dyDescent="0.2">
      <c r="A618" s="31" t="s">
        <v>1120</v>
      </c>
      <c r="B618" s="32" t="s">
        <v>361</v>
      </c>
    </row>
    <row r="619" spans="1:2" x14ac:dyDescent="0.2">
      <c r="A619" s="31" t="s">
        <v>1121</v>
      </c>
      <c r="B619" s="32" t="s">
        <v>345</v>
      </c>
    </row>
    <row r="620" spans="1:2" x14ac:dyDescent="0.2">
      <c r="A620" s="31" t="s">
        <v>1122</v>
      </c>
      <c r="B620" s="32" t="s">
        <v>248</v>
      </c>
    </row>
    <row r="621" spans="1:2" x14ac:dyDescent="0.2">
      <c r="A621" s="31" t="s">
        <v>1123</v>
      </c>
      <c r="B621" s="32" t="s">
        <v>910</v>
      </c>
    </row>
    <row r="622" spans="1:2" x14ac:dyDescent="0.2">
      <c r="A622" s="31" t="s">
        <v>1124</v>
      </c>
      <c r="B622" s="32" t="s">
        <v>1125</v>
      </c>
    </row>
    <row r="623" spans="1:2" x14ac:dyDescent="0.2">
      <c r="A623" s="31" t="s">
        <v>1126</v>
      </c>
      <c r="B623" s="32" t="s">
        <v>214</v>
      </c>
    </row>
    <row r="624" spans="1:2" x14ac:dyDescent="0.2">
      <c r="A624" s="31" t="s">
        <v>1127</v>
      </c>
      <c r="B624" s="32" t="s">
        <v>671</v>
      </c>
    </row>
    <row r="625" spans="1:2" x14ac:dyDescent="0.2">
      <c r="A625" s="31" t="s">
        <v>1128</v>
      </c>
      <c r="B625" s="32" t="s">
        <v>288</v>
      </c>
    </row>
    <row r="626" spans="1:2" x14ac:dyDescent="0.2">
      <c r="A626" s="31" t="s">
        <v>1129</v>
      </c>
      <c r="B626" s="32" t="s">
        <v>830</v>
      </c>
    </row>
    <row r="627" spans="1:2" x14ac:dyDescent="0.2">
      <c r="A627" s="31" t="s">
        <v>1130</v>
      </c>
      <c r="B627" s="32" t="s">
        <v>345</v>
      </c>
    </row>
    <row r="628" spans="1:2" x14ac:dyDescent="0.2">
      <c r="A628" s="31" t="s">
        <v>1131</v>
      </c>
      <c r="B628" s="32" t="s">
        <v>584</v>
      </c>
    </row>
    <row r="629" spans="1:2" x14ac:dyDescent="0.2">
      <c r="A629" s="31" t="s">
        <v>1132</v>
      </c>
      <c r="B629" s="32" t="s">
        <v>415</v>
      </c>
    </row>
    <row r="630" spans="1:2" x14ac:dyDescent="0.2">
      <c r="A630" s="31" t="s">
        <v>1133</v>
      </c>
      <c r="B630" s="32" t="s">
        <v>1134</v>
      </c>
    </row>
    <row r="631" spans="1:2" x14ac:dyDescent="0.2">
      <c r="A631" s="31" t="s">
        <v>1135</v>
      </c>
      <c r="B631" s="32" t="s">
        <v>1136</v>
      </c>
    </row>
    <row r="632" spans="1:2" x14ac:dyDescent="0.2">
      <c r="A632" s="31" t="s">
        <v>1159</v>
      </c>
      <c r="B632" s="32" t="s">
        <v>1137</v>
      </c>
    </row>
    <row r="633" spans="1:2" x14ac:dyDescent="0.2">
      <c r="A633" s="31" t="s">
        <v>1138</v>
      </c>
      <c r="B633" s="32" t="s">
        <v>1139</v>
      </c>
    </row>
    <row r="634" spans="1:2" x14ac:dyDescent="0.2">
      <c r="A634" s="31" t="s">
        <v>1140</v>
      </c>
      <c r="B634" s="32" t="s">
        <v>1141</v>
      </c>
    </row>
    <row r="635" spans="1:2" x14ac:dyDescent="0.2">
      <c r="A635" s="31" t="s">
        <v>1142</v>
      </c>
      <c r="B635" s="32" t="s">
        <v>339</v>
      </c>
    </row>
    <row r="636" spans="1:2" x14ac:dyDescent="0.2">
      <c r="A636" s="31" t="s">
        <v>1143</v>
      </c>
      <c r="B636" s="32" t="s">
        <v>508</v>
      </c>
    </row>
    <row r="637" spans="1:2" x14ac:dyDescent="0.2">
      <c r="A637" s="31" t="s">
        <v>1144</v>
      </c>
      <c r="B637" s="32" t="s">
        <v>252</v>
      </c>
    </row>
    <row r="638" spans="1:2" x14ac:dyDescent="0.2">
      <c r="A638" s="31" t="s">
        <v>1145</v>
      </c>
      <c r="B638" s="32" t="s">
        <v>225</v>
      </c>
    </row>
    <row r="639" spans="1:2" x14ac:dyDescent="0.2">
      <c r="A639" s="31" t="s">
        <v>1146</v>
      </c>
      <c r="B639" s="32" t="s">
        <v>359</v>
      </c>
    </row>
    <row r="640" spans="1:2" x14ac:dyDescent="0.2">
      <c r="A640" s="31" t="s">
        <v>1147</v>
      </c>
      <c r="B640" s="32" t="s">
        <v>505</v>
      </c>
    </row>
    <row r="641" spans="1:2" x14ac:dyDescent="0.2">
      <c r="A641" s="31" t="s">
        <v>1148</v>
      </c>
      <c r="B641" s="32" t="s">
        <v>1149</v>
      </c>
    </row>
    <row r="642" spans="1:2" x14ac:dyDescent="0.2">
      <c r="A642" s="31" t="s">
        <v>1150</v>
      </c>
      <c r="B642" s="32" t="s">
        <v>1151</v>
      </c>
    </row>
    <row r="643" spans="1:2" x14ac:dyDescent="0.2">
      <c r="A643" s="31" t="s">
        <v>1152</v>
      </c>
      <c r="B643" s="32" t="s">
        <v>1153</v>
      </c>
    </row>
    <row r="644" spans="1:2" x14ac:dyDescent="0.2">
      <c r="A644" s="31" t="s">
        <v>1154</v>
      </c>
      <c r="B644" s="32" t="s">
        <v>1155</v>
      </c>
    </row>
    <row r="645" spans="1:2" x14ac:dyDescent="0.2">
      <c r="A645" s="31" t="s">
        <v>1156</v>
      </c>
      <c r="B645" s="32" t="s">
        <v>266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A1:K8"/>
  <sheetViews>
    <sheetView showGridLines="0" showRuler="0" zoomScaleNormal="100" workbookViewId="0"/>
  </sheetViews>
  <sheetFormatPr defaultRowHeight="12.75" outlineLevelCol="2" x14ac:dyDescent="0.2"/>
  <cols>
    <col min="2" max="2" width="13.5703125" customWidth="1"/>
    <col min="3" max="3" width="25" bestFit="1" customWidth="1"/>
    <col min="4" max="4" width="53.42578125" bestFit="1" customWidth="1"/>
    <col min="5" max="5" width="49.140625" bestFit="1" customWidth="1"/>
    <col min="6" max="6" width="13.85546875" hidden="1" customWidth="1" outlineLevel="2"/>
    <col min="7" max="7" width="11.7109375" style="72" hidden="1" customWidth="1" outlineLevel="2"/>
    <col min="8" max="8" width="6.28515625" style="31" hidden="1" customWidth="1" outlineLevel="2"/>
    <col min="9" max="9" width="3.42578125" style="31" hidden="1" customWidth="1" outlineLevel="2"/>
    <col min="10" max="10" width="4.28515625" style="31" hidden="1" customWidth="1" outlineLevel="2"/>
    <col min="11" max="11" width="9.140625" collapsed="1"/>
  </cols>
  <sheetData>
    <row r="1" spans="1:10" ht="20.25" customHeight="1" thickBot="1" x14ac:dyDescent="0.25">
      <c r="A1" s="75" t="s">
        <v>30</v>
      </c>
      <c r="B1" s="75" t="s">
        <v>117</v>
      </c>
      <c r="C1" s="75" t="s">
        <v>193</v>
      </c>
      <c r="D1" s="75" t="s">
        <v>31</v>
      </c>
      <c r="E1" s="75" t="s">
        <v>1170</v>
      </c>
      <c r="F1" s="75" t="s">
        <v>1171</v>
      </c>
      <c r="G1" s="76" t="s">
        <v>1172</v>
      </c>
      <c r="H1" s="78" t="s">
        <v>1173</v>
      </c>
      <c r="I1" s="79" t="s">
        <v>27</v>
      </c>
      <c r="J1" s="79" t="s">
        <v>28</v>
      </c>
    </row>
    <row r="2" spans="1:10" x14ac:dyDescent="0.2">
      <c r="A2" s="203">
        <v>1</v>
      </c>
      <c r="B2" s="204" t="str">
        <f>'PROPOSTA MODELO'!B112</f>
        <v>BAURU</v>
      </c>
      <c r="C2" s="115" t="str">
        <f>'PROPOSTA MODELO'!C112</f>
        <v>AGUDOS</v>
      </c>
      <c r="D2" s="116" t="s">
        <v>1191</v>
      </c>
      <c r="E2" s="116" t="s">
        <v>1196</v>
      </c>
      <c r="F2" s="73"/>
      <c r="G2" s="74"/>
      <c r="H2" s="77" t="str">
        <f>'PROPOSTA MODELO'!I112</f>
        <v>A3</v>
      </c>
      <c r="I2" s="48">
        <f>'PROPOSTA MODELO'!J112</f>
        <v>1</v>
      </c>
      <c r="J2" s="48">
        <f>'PROPOSTA MODELO'!K112</f>
        <v>1</v>
      </c>
    </row>
    <row r="3" spans="1:10" x14ac:dyDescent="0.2">
      <c r="A3" s="203"/>
      <c r="B3" s="205"/>
      <c r="C3" s="115" t="str">
        <f>'PROPOSTA MODELO'!C113</f>
        <v>BAURU</v>
      </c>
      <c r="D3" s="116" t="s">
        <v>1199</v>
      </c>
      <c r="E3" s="116" t="s">
        <v>1197</v>
      </c>
      <c r="F3" s="73"/>
      <c r="G3" s="74"/>
      <c r="H3" s="77" t="str">
        <f>'PROPOSTA MODELO'!I113</f>
        <v>H3</v>
      </c>
      <c r="I3" s="48">
        <f>'PROPOSTA MODELO'!J113</f>
        <v>0</v>
      </c>
      <c r="J3" s="48">
        <f>'PROPOSTA MODELO'!K113</f>
        <v>0</v>
      </c>
    </row>
    <row r="4" spans="1:10" x14ac:dyDescent="0.2">
      <c r="A4" s="203"/>
      <c r="B4" s="202" t="str">
        <f>'PROPOSTA MODELO'!B114</f>
        <v>CAMPINAS</v>
      </c>
      <c r="C4" s="115" t="str">
        <f>'PROPOSTA MODELO'!C114</f>
        <v>SERRA NEGRA</v>
      </c>
      <c r="D4" s="116" t="s">
        <v>1192</v>
      </c>
      <c r="E4" s="116" t="s">
        <v>1200</v>
      </c>
      <c r="F4" s="73"/>
      <c r="G4" s="74"/>
      <c r="H4" s="77" t="str">
        <f>'PROPOSTA MODELO'!I114</f>
        <v>A2</v>
      </c>
      <c r="I4" s="48">
        <f>'PROPOSTA MODELO'!J114</f>
        <v>1</v>
      </c>
      <c r="J4" s="48">
        <f>'PROPOSTA MODELO'!K114</f>
        <v>1</v>
      </c>
    </row>
    <row r="5" spans="1:10" x14ac:dyDescent="0.2">
      <c r="A5" s="203"/>
      <c r="B5" s="202"/>
      <c r="C5" s="115" t="str">
        <f>'PROPOSTA MODELO'!C115</f>
        <v>FRANCA</v>
      </c>
      <c r="D5" s="116" t="s">
        <v>1194</v>
      </c>
      <c r="E5" s="116" t="s">
        <v>1201</v>
      </c>
      <c r="F5" s="73"/>
      <c r="G5" s="74"/>
      <c r="H5" s="77" t="str">
        <f>'PROPOSTA MODELO'!I115</f>
        <v>G3</v>
      </c>
      <c r="I5" s="48">
        <f>'PROPOSTA MODELO'!J115</f>
        <v>0</v>
      </c>
      <c r="J5" s="48">
        <f>'PROPOSTA MODELO'!K115</f>
        <v>1</v>
      </c>
    </row>
    <row r="6" spans="1:10" x14ac:dyDescent="0.2">
      <c r="A6" s="203"/>
      <c r="B6" s="202"/>
      <c r="C6" s="115" t="str">
        <f>'PROPOSTA MODELO'!C116</f>
        <v>PRESIDENTE PRUDENTE</v>
      </c>
      <c r="D6" s="116" t="s">
        <v>1193</v>
      </c>
      <c r="E6" s="116" t="s">
        <v>1198</v>
      </c>
      <c r="F6" s="73"/>
      <c r="G6" s="74"/>
      <c r="H6" s="77" t="str">
        <f>'PROPOSTA MODELO'!I116</f>
        <v>C4</v>
      </c>
      <c r="I6" s="48">
        <f>'PROPOSTA MODELO'!J116</f>
        <v>0</v>
      </c>
      <c r="J6" s="48">
        <f>'PROPOSTA MODELO'!K116</f>
        <v>1</v>
      </c>
    </row>
    <row r="7" spans="1:10" x14ac:dyDescent="0.2">
      <c r="A7" s="203"/>
      <c r="B7" s="202"/>
      <c r="C7" s="115" t="str">
        <f>'PROPOSTA MODELO'!C117</f>
        <v>SÃO JOSÉ DO RIO PRETO</v>
      </c>
      <c r="D7" s="117" t="s">
        <v>1195</v>
      </c>
      <c r="E7" s="116" t="s">
        <v>1202</v>
      </c>
      <c r="F7" s="73"/>
      <c r="G7" s="74"/>
      <c r="H7" s="77" t="str">
        <f>'PROPOSTA MODELO'!I117</f>
        <v>G3</v>
      </c>
      <c r="I7" s="114">
        <f>'PROPOSTA MODELO'!J117</f>
        <v>0</v>
      </c>
      <c r="J7" s="114">
        <f>'PROPOSTA MODELO'!K117</f>
        <v>1</v>
      </c>
    </row>
    <row r="8" spans="1:10" x14ac:dyDescent="0.2">
      <c r="A8" s="203"/>
      <c r="B8" s="202"/>
      <c r="C8" s="115" t="str">
        <f>'PROPOSTA MODELO'!C118</f>
        <v>SÃO BENTO DO SAPUCAÍ</v>
      </c>
      <c r="D8" s="116" t="s">
        <v>1209</v>
      </c>
      <c r="E8" s="116" t="s">
        <v>1203</v>
      </c>
      <c r="F8" s="73"/>
      <c r="G8" s="74"/>
      <c r="H8" s="77" t="str">
        <f>'PROPOSTA MODELO'!I118</f>
        <v>A2</v>
      </c>
      <c r="I8" s="48">
        <f>'PROPOSTA MODELO'!J118</f>
        <v>0</v>
      </c>
      <c r="J8" s="48">
        <f>'PROPOSTA MODELO'!K118</f>
        <v>1</v>
      </c>
    </row>
  </sheetData>
  <sheetProtection sheet="1" objects="1" scenarios="1"/>
  <mergeCells count="3">
    <mergeCell ref="B4:B8"/>
    <mergeCell ref="A2:A8"/>
    <mergeCell ref="B2:B3"/>
  </mergeCells>
  <conditionalFormatting sqref="H1:J1 H9:J1048576 H4:H8">
    <cfRule type="cellIs" dxfId="13" priority="6" operator="equal">
      <formula>0</formula>
    </cfRule>
  </conditionalFormatting>
  <conditionalFormatting sqref="H2:H3">
    <cfRule type="cellIs" dxfId="12" priority="2" operator="equal">
      <formula>0</formula>
    </cfRule>
  </conditionalFormatting>
  <conditionalFormatting sqref="I2:J8">
    <cfRule type="iconSet" priority="1">
      <iconSet iconSet="3Symbols" showValue="0">
        <cfvo type="percent" val="0"/>
        <cfvo type="num" val="0" gte="0"/>
        <cfvo type="num" val="1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6" fitToHeight="0" orientation="landscape" horizontalDpi="4294967293" verticalDpi="0" r:id="rId1"/>
  <ignoredErrors>
    <ignoredError sqref="B2:C2 B4:C4 C3 C5:C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9B8D9E738AF43BB9B44F1BD06D263" ma:contentTypeVersion="7" ma:contentTypeDescription="Create a new document." ma:contentTypeScope="" ma:versionID="ac60fe973cdd35d99577bd7c43428b1f">
  <xsd:schema xmlns:xsd="http://www.w3.org/2001/XMLSchema" xmlns:xs="http://www.w3.org/2001/XMLSchema" xmlns:p="http://schemas.microsoft.com/office/2006/metadata/properties" xmlns:ns2="c6d4904d-98af-4aa6-8bf1-cce0355daefd" targetNamespace="http://schemas.microsoft.com/office/2006/metadata/properties" ma:root="true" ma:fieldsID="a9f4ed517d2d522035e18f8badfdcde0" ns2:_="">
    <xsd:import namespace="c6d4904d-98af-4aa6-8bf1-cce0355da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4904d-98af-4aa6-8bf1-cce0355da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8E013C-94EE-4397-9DB6-66D1C0BEC656}"/>
</file>

<file path=customXml/itemProps2.xml><?xml version="1.0" encoding="utf-8"?>
<ds:datastoreItem xmlns:ds="http://schemas.openxmlformats.org/officeDocument/2006/customXml" ds:itemID="{8B46DBB9-407F-4EF7-AB0F-15ADB612D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C6F74-6A8D-4762-96BD-EFBFE4C16925}">
  <ds:schemaRefs>
    <ds:schemaRef ds:uri="http://purl.org/dc/terms/"/>
    <ds:schemaRef ds:uri="c6d4904d-98af-4aa6-8bf1-cce0355daef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PROPOSTA MODELO</vt:lpstr>
      <vt:lpstr>CONSISTÊNCIA</vt:lpstr>
      <vt:lpstr>CIDADES</vt:lpstr>
      <vt:lpstr>LOCALIDADES</vt:lpstr>
      <vt:lpstr>LOCALIDADES!Titulos_de_impressao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CARAMIT GOMES</dc:creator>
  <cp:lastModifiedBy>Ronald Caramit Gomes</cp:lastModifiedBy>
  <cp:lastPrinted>2019-09-13T20:10:24Z</cp:lastPrinted>
  <dcterms:created xsi:type="dcterms:W3CDTF">2016-04-27T15:34:30Z</dcterms:created>
  <dcterms:modified xsi:type="dcterms:W3CDTF">2019-10-02T16:01:43Z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0x01010091C9B8D9E738AF43BB9B44F1BD06D263</vt:lpwstr>
  </property>
</Properties>
</file>